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<sst xmlns="http://schemas.openxmlformats.org/spreadsheetml/2006/main" count="387" uniqueCount="108">
  <si>
    <t>Time</t>
  </si>
  <si>
    <t>Day</t>
  </si>
  <si>
    <t>1</t>
  </si>
  <si>
    <t>Reset to 0</t>
  </si>
  <si>
    <t>2</t>
  </si>
  <si>
    <t>3</t>
  </si>
  <si>
    <t>4</t>
  </si>
  <si>
    <t>6</t>
  </si>
  <si>
    <t>reset to 0</t>
  </si>
  <si>
    <t>7</t>
  </si>
  <si>
    <t>8</t>
  </si>
  <si>
    <t>SET 1</t>
  </si>
  <si>
    <t>SET 2</t>
  </si>
  <si>
    <t>CO2</t>
  </si>
  <si>
    <t>day</t>
  </si>
  <si>
    <t>Klett meter readings</t>
  </si>
  <si>
    <t>0</t>
  </si>
  <si>
    <t>Counts</t>
  </si>
  <si>
    <t>70</t>
  </si>
  <si>
    <t>pH</t>
  </si>
  <si>
    <t>5</t>
  </si>
  <si>
    <t>Start</t>
  </si>
  <si>
    <t>0.05</t>
  </si>
  <si>
    <t>2.0</t>
  </si>
  <si>
    <t>7.8</t>
  </si>
  <si>
    <t>10.2</t>
  </si>
  <si>
    <t>8.4</t>
  </si>
  <si>
    <t>9.8</t>
  </si>
  <si>
    <t>Monday nite section team A</t>
  </si>
  <si>
    <t>80</t>
  </si>
  <si>
    <t>76</t>
  </si>
  <si>
    <t>65</t>
  </si>
  <si>
    <t>78</t>
  </si>
  <si>
    <t>58</t>
  </si>
  <si>
    <t>36</t>
  </si>
  <si>
    <t>48</t>
  </si>
  <si>
    <t>44</t>
  </si>
  <si>
    <t>64</t>
  </si>
  <si>
    <t>79</t>
  </si>
  <si>
    <t>69</t>
  </si>
  <si>
    <t>56</t>
  </si>
  <si>
    <t>75</t>
  </si>
  <si>
    <t>61</t>
  </si>
  <si>
    <t>62</t>
  </si>
  <si>
    <t>120</t>
  </si>
  <si>
    <t>113</t>
  </si>
  <si>
    <t>102</t>
  </si>
  <si>
    <t>54</t>
  </si>
  <si>
    <t>90</t>
  </si>
  <si>
    <t>72</t>
  </si>
  <si>
    <t>Monday nite section  Team B</t>
  </si>
  <si>
    <t>97</t>
  </si>
  <si>
    <t>123</t>
  </si>
  <si>
    <t>111</t>
  </si>
  <si>
    <t>126</t>
  </si>
  <si>
    <t>60</t>
  </si>
  <si>
    <t>55</t>
  </si>
  <si>
    <t>53</t>
  </si>
  <si>
    <t>67</t>
  </si>
  <si>
    <t>57</t>
  </si>
  <si>
    <t>82</t>
  </si>
  <si>
    <t>92</t>
  </si>
  <si>
    <t>98</t>
  </si>
  <si>
    <t>86</t>
  </si>
  <si>
    <t>81</t>
  </si>
  <si>
    <t>73</t>
  </si>
  <si>
    <t>87</t>
  </si>
  <si>
    <t>135</t>
  </si>
  <si>
    <t>130</t>
  </si>
  <si>
    <t>173</t>
  </si>
  <si>
    <t>171</t>
  </si>
  <si>
    <t>184</t>
  </si>
  <si>
    <t>162</t>
  </si>
  <si>
    <t>221</t>
  </si>
  <si>
    <t>196</t>
  </si>
  <si>
    <t>160</t>
  </si>
  <si>
    <t>174</t>
  </si>
  <si>
    <t>182</t>
  </si>
  <si>
    <t>237</t>
  </si>
  <si>
    <t>207</t>
  </si>
  <si>
    <t>233</t>
  </si>
  <si>
    <t>229</t>
  </si>
  <si>
    <t>244</t>
  </si>
  <si>
    <t>247</t>
  </si>
  <si>
    <t>217</t>
  </si>
  <si>
    <t>136</t>
  </si>
  <si>
    <t>205</t>
  </si>
  <si>
    <t>227</t>
  </si>
  <si>
    <t>190</t>
  </si>
  <si>
    <t>214</t>
  </si>
  <si>
    <t>168</t>
  </si>
  <si>
    <t>239</t>
  </si>
  <si>
    <t>238</t>
  </si>
  <si>
    <t>210</t>
  </si>
  <si>
    <t>240</t>
  </si>
  <si>
    <t>234</t>
  </si>
  <si>
    <t>208</t>
  </si>
  <si>
    <t>216</t>
  </si>
  <si>
    <t>277</t>
  </si>
  <si>
    <t>202</t>
  </si>
  <si>
    <t>250</t>
  </si>
  <si>
    <t>232</t>
  </si>
  <si>
    <t>165</t>
  </si>
  <si>
    <t>176</t>
  </si>
  <si>
    <t>4.5</t>
  </si>
  <si>
    <t>Tuesday nite section team Kemoy, Adriana, Millicent, Luz, Rosanna</t>
  </si>
  <si>
    <t>5.5</t>
  </si>
  <si>
    <t>Thursday nite section team 1 (red)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</si>
</sst>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8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="75" zoomScaleNormal="75" workbookViewId="0" topLeftCell="A40">
      <selection activeCell="U82" sqref="U82"/>
    </sheetView>
  </sheetViews>
  <sheetFormatPr defaultColWidth="9.140625" defaultRowHeight="12.75"/>
  <cols>
    <col min="1" max="1" width="12.00390625" style="0" customWidth="1"/>
    <col min="9" max="9" width="7.57421875" style="0" customWidth="1"/>
    <col min="10" max="10" width="12.00390625" style="0" customWidth="1"/>
  </cols>
  <sheetData>
    <row r="1" spans="3:13" s="6" customFormat="1" ht="12.75">
      <c r="C1" s="6" t="s">
        <v>13</v>
      </c>
      <c r="D1" s="6" t="s">
        <v>11</v>
      </c>
      <c r="L1" s="6" t="s">
        <v>13</v>
      </c>
      <c r="M1" s="6" t="s">
        <v>12</v>
      </c>
    </row>
    <row r="2" s="6" customFormat="1" ht="12.75"/>
    <row r="3" spans="1:17" s="6" customFormat="1" ht="12.75">
      <c r="A3" s="7" t="s">
        <v>0</v>
      </c>
      <c r="B3" s="8" t="s">
        <v>1</v>
      </c>
      <c r="C3" s="9">
        <v>0.05</v>
      </c>
      <c r="D3" s="9">
        <v>0.1</v>
      </c>
      <c r="E3" s="9">
        <v>0.15</v>
      </c>
      <c r="F3" s="9">
        <v>0.2</v>
      </c>
      <c r="G3" s="9">
        <v>0.25</v>
      </c>
      <c r="H3" s="9">
        <v>0.3</v>
      </c>
      <c r="J3" s="6" t="s">
        <v>0</v>
      </c>
      <c r="K3" s="6" t="s">
        <v>1</v>
      </c>
      <c r="L3" s="9">
        <v>0.05</v>
      </c>
      <c r="M3" s="9">
        <v>0.1</v>
      </c>
      <c r="N3" s="9">
        <v>0.15</v>
      </c>
      <c r="O3" s="9">
        <v>0.2</v>
      </c>
      <c r="P3" s="9">
        <v>0.25</v>
      </c>
      <c r="Q3" s="9">
        <v>0.3</v>
      </c>
    </row>
    <row r="4" spans="1:17" ht="12.75">
      <c r="A4" s="2">
        <v>36581.416666666664</v>
      </c>
      <c r="B4" s="3">
        <v>0</v>
      </c>
      <c r="C4" t="s">
        <v>21</v>
      </c>
      <c r="J4" s="2">
        <v>36581.416666666664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7" ht="12.75">
      <c r="A5" s="1">
        <v>0.5</v>
      </c>
      <c r="B5" s="3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 s="1">
        <v>0.5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6" spans="1:17" ht="12.75">
      <c r="A6" s="1">
        <v>0.5833333333333334</v>
      </c>
      <c r="B6" s="3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 s="1">
        <v>0.5833333333333334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2.75">
      <c r="A7" s="1">
        <v>0.6666666666666666</v>
      </c>
      <c r="B7" s="3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 s="1">
        <v>0.6666666666666666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s="1">
        <v>0.75</v>
      </c>
      <c r="B8" s="3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 s="1">
        <v>0.75</v>
      </c>
      <c r="K8" s="3">
        <v>0</v>
      </c>
      <c r="L8" s="3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 ht="12.75">
      <c r="A9" s="1">
        <v>0.8333333333333334</v>
      </c>
      <c r="B9" s="3">
        <v>0</v>
      </c>
      <c r="C9">
        <v>0</v>
      </c>
      <c r="D9">
        <v>0</v>
      </c>
      <c r="E9">
        <v>0.6</v>
      </c>
      <c r="F9">
        <v>1</v>
      </c>
      <c r="G9">
        <v>1.2</v>
      </c>
      <c r="H9">
        <v>0</v>
      </c>
      <c r="J9" s="1">
        <v>0.8333333333333334</v>
      </c>
      <c r="K9" s="3">
        <v>0</v>
      </c>
      <c r="L9" s="3">
        <v>0</v>
      </c>
      <c r="M9" s="14">
        <v>0</v>
      </c>
      <c r="N9" s="14">
        <v>5</v>
      </c>
      <c r="O9" s="14">
        <v>2.5</v>
      </c>
      <c r="P9" s="14">
        <v>0.5</v>
      </c>
      <c r="Q9" s="14">
        <v>0.2</v>
      </c>
    </row>
    <row r="10" spans="1:17" ht="12.75">
      <c r="A10" s="1">
        <v>0.8958333333333334</v>
      </c>
      <c r="B10" s="3">
        <v>0</v>
      </c>
      <c r="C10">
        <v>0</v>
      </c>
      <c r="D10">
        <v>0.8</v>
      </c>
      <c r="E10">
        <v>2.9</v>
      </c>
      <c r="F10">
        <v>7.2</v>
      </c>
      <c r="G10">
        <v>4.8</v>
      </c>
      <c r="H10">
        <v>0.5</v>
      </c>
      <c r="J10" s="1">
        <v>0.8958333333333334</v>
      </c>
      <c r="K10" s="3">
        <v>0</v>
      </c>
      <c r="L10" s="3">
        <v>0</v>
      </c>
      <c r="M10" s="14">
        <v>0</v>
      </c>
      <c r="N10" s="14">
        <v>6.5</v>
      </c>
      <c r="O10" s="14">
        <v>6.5</v>
      </c>
      <c r="P10" s="14">
        <v>3.5</v>
      </c>
      <c r="Q10" s="14">
        <v>1.8</v>
      </c>
    </row>
    <row r="11" spans="1:17" ht="12.75">
      <c r="A11" s="2">
        <v>37313.333333333336</v>
      </c>
      <c r="B11" s="4" t="s">
        <v>2</v>
      </c>
      <c r="C11" t="s">
        <v>3</v>
      </c>
      <c r="D11" t="s">
        <v>3</v>
      </c>
      <c r="E11" t="s">
        <v>3</v>
      </c>
      <c r="F11" t="s">
        <v>3</v>
      </c>
      <c r="G11" t="s">
        <v>3</v>
      </c>
      <c r="H11" t="s">
        <v>3</v>
      </c>
      <c r="J11" s="2">
        <v>37313.333333333336</v>
      </c>
      <c r="K11" s="4" t="s">
        <v>2</v>
      </c>
      <c r="L11" t="s">
        <v>8</v>
      </c>
      <c r="M11" t="s">
        <v>8</v>
      </c>
      <c r="N11" t="s">
        <v>8</v>
      </c>
      <c r="O11" t="s">
        <v>8</v>
      </c>
      <c r="P11" t="s">
        <v>8</v>
      </c>
      <c r="Q11" t="s">
        <v>8</v>
      </c>
    </row>
    <row r="12" spans="1:17" ht="12.75">
      <c r="A12" s="1">
        <v>0.4166666666666667</v>
      </c>
      <c r="B12" s="4" t="s">
        <v>2</v>
      </c>
      <c r="C12">
        <v>0.2</v>
      </c>
      <c r="D12">
        <v>2.5</v>
      </c>
      <c r="E12">
        <v>9.9</v>
      </c>
      <c r="F12">
        <v>19.2</v>
      </c>
      <c r="G12">
        <v>18.4</v>
      </c>
      <c r="H12">
        <v>24.7</v>
      </c>
      <c r="J12" s="1">
        <v>0.4166666666666667</v>
      </c>
      <c r="K12" s="4" t="s">
        <v>2</v>
      </c>
      <c r="L12" s="15">
        <v>2.5</v>
      </c>
      <c r="M12" s="15">
        <v>8.8</v>
      </c>
      <c r="N12" s="15">
        <v>10.6</v>
      </c>
      <c r="O12" s="15">
        <v>21.5</v>
      </c>
      <c r="P12" s="15">
        <v>26.3</v>
      </c>
      <c r="Q12" s="15">
        <v>26.2</v>
      </c>
    </row>
    <row r="13" spans="1:17" ht="12.75">
      <c r="A13" s="1">
        <v>0.5</v>
      </c>
      <c r="B13" s="4" t="s">
        <v>2</v>
      </c>
      <c r="C13">
        <v>0.5</v>
      </c>
      <c r="D13">
        <v>7</v>
      </c>
      <c r="E13">
        <v>10.9</v>
      </c>
      <c r="F13">
        <v>20</v>
      </c>
      <c r="G13">
        <v>18.2</v>
      </c>
      <c r="H13">
        <v>21.7</v>
      </c>
      <c r="J13" s="1">
        <v>0.5</v>
      </c>
      <c r="K13" s="4" t="s">
        <v>2</v>
      </c>
      <c r="L13" s="15">
        <v>2.9</v>
      </c>
      <c r="M13" s="15">
        <v>1.5</v>
      </c>
      <c r="N13" s="15">
        <v>14</v>
      </c>
      <c r="O13" s="15">
        <v>20.2</v>
      </c>
      <c r="P13" s="15">
        <v>22.3</v>
      </c>
      <c r="Q13" s="15">
        <v>23.7</v>
      </c>
    </row>
    <row r="14" spans="1:17" ht="12.75">
      <c r="A14" s="1">
        <v>0.5833333333333334</v>
      </c>
      <c r="B14" s="4" t="s">
        <v>2</v>
      </c>
      <c r="C14">
        <v>0.2</v>
      </c>
      <c r="D14">
        <v>6.2</v>
      </c>
      <c r="E14">
        <v>12.8</v>
      </c>
      <c r="F14">
        <v>19.2</v>
      </c>
      <c r="G14">
        <v>18.2</v>
      </c>
      <c r="H14">
        <v>21</v>
      </c>
      <c r="J14" s="1">
        <v>0.5833333333333334</v>
      </c>
      <c r="K14" s="4" t="s">
        <v>2</v>
      </c>
      <c r="L14" s="15">
        <v>2.2</v>
      </c>
      <c r="M14" s="15">
        <v>1.9</v>
      </c>
      <c r="N14" s="15">
        <v>12</v>
      </c>
      <c r="O14" s="15">
        <v>18.1</v>
      </c>
      <c r="P14" s="15">
        <v>22.4</v>
      </c>
      <c r="Q14" s="15">
        <v>23.3</v>
      </c>
    </row>
    <row r="15" spans="1:17" ht="12.75">
      <c r="A15" s="1">
        <v>0.6666666666666666</v>
      </c>
      <c r="B15" s="4" t="s">
        <v>2</v>
      </c>
      <c r="C15">
        <v>0.2</v>
      </c>
      <c r="D15">
        <v>5.8</v>
      </c>
      <c r="E15">
        <v>12.3</v>
      </c>
      <c r="F15">
        <v>19</v>
      </c>
      <c r="G15">
        <v>19.3</v>
      </c>
      <c r="H15">
        <v>21.6</v>
      </c>
      <c r="J15" s="1">
        <v>0.6666666666666666</v>
      </c>
      <c r="K15" s="4" t="s">
        <v>2</v>
      </c>
      <c r="L15" s="15">
        <v>1.8</v>
      </c>
      <c r="M15" s="15">
        <v>2.5</v>
      </c>
      <c r="N15" s="15">
        <v>13.7</v>
      </c>
      <c r="O15" s="15">
        <v>18.8</v>
      </c>
      <c r="P15" s="15">
        <v>20.8</v>
      </c>
      <c r="Q15" s="15">
        <v>24.8</v>
      </c>
    </row>
    <row r="16" spans="1:17" ht="12.75">
      <c r="A16" s="1">
        <v>0.75</v>
      </c>
      <c r="B16" s="4" t="s">
        <v>2</v>
      </c>
      <c r="C16">
        <v>0.3</v>
      </c>
      <c r="D16">
        <v>7.5</v>
      </c>
      <c r="E16">
        <v>14.3</v>
      </c>
      <c r="F16">
        <v>20.7</v>
      </c>
      <c r="G16">
        <v>23.2</v>
      </c>
      <c r="H16">
        <v>24.8</v>
      </c>
      <c r="J16" s="1">
        <v>0.75</v>
      </c>
      <c r="K16" s="4" t="s">
        <v>2</v>
      </c>
      <c r="L16" s="15">
        <v>2.9</v>
      </c>
      <c r="M16" s="15">
        <v>3.6</v>
      </c>
      <c r="N16" s="15">
        <v>17</v>
      </c>
      <c r="O16" s="15">
        <v>22.6</v>
      </c>
      <c r="P16" s="15">
        <v>23.8</v>
      </c>
      <c r="Q16" s="15">
        <v>28.5</v>
      </c>
    </row>
    <row r="17" spans="1:17" ht="12.75">
      <c r="A17" s="1">
        <v>0.8333333333333334</v>
      </c>
      <c r="B17" s="4" t="s">
        <v>2</v>
      </c>
      <c r="C17">
        <v>2</v>
      </c>
      <c r="D17">
        <v>10</v>
      </c>
      <c r="E17">
        <v>13.3</v>
      </c>
      <c r="F17">
        <v>22.4</v>
      </c>
      <c r="G17">
        <v>21.3</v>
      </c>
      <c r="H17">
        <v>24.2</v>
      </c>
      <c r="J17" s="1">
        <v>0.8333333333333334</v>
      </c>
      <c r="K17" s="4" t="s">
        <v>2</v>
      </c>
      <c r="L17" s="15">
        <v>3.1</v>
      </c>
      <c r="M17" s="15">
        <v>4</v>
      </c>
      <c r="N17" s="15">
        <v>18.3</v>
      </c>
      <c r="O17" s="15">
        <v>21.4</v>
      </c>
      <c r="P17" s="15">
        <v>28.5</v>
      </c>
      <c r="Q17" s="15">
        <v>27.8</v>
      </c>
    </row>
    <row r="18" spans="1:17" ht="12.75">
      <c r="A18" s="2">
        <v>37314.333333333336</v>
      </c>
      <c r="B18" s="4" t="s">
        <v>4</v>
      </c>
      <c r="C18" t="s">
        <v>3</v>
      </c>
      <c r="D18" t="s">
        <v>3</v>
      </c>
      <c r="E18" t="s">
        <v>3</v>
      </c>
      <c r="F18" t="s">
        <v>3</v>
      </c>
      <c r="G18" t="s">
        <v>3</v>
      </c>
      <c r="H18" t="s">
        <v>3</v>
      </c>
      <c r="J18" s="2">
        <v>37314.333333333336</v>
      </c>
      <c r="K18" s="4" t="s">
        <v>4</v>
      </c>
      <c r="L18" t="s">
        <v>8</v>
      </c>
      <c r="M18" t="s">
        <v>8</v>
      </c>
      <c r="N18" t="s">
        <v>8</v>
      </c>
      <c r="O18" t="s">
        <v>8</v>
      </c>
      <c r="P18" t="s">
        <v>8</v>
      </c>
      <c r="Q18" t="s">
        <v>8</v>
      </c>
    </row>
    <row r="19" spans="1:17" ht="12.75">
      <c r="A19" s="1">
        <v>0.4166666666666667</v>
      </c>
      <c r="B19" s="4" t="s">
        <v>4</v>
      </c>
      <c r="C19">
        <v>0.2</v>
      </c>
      <c r="D19">
        <v>3.2</v>
      </c>
      <c r="E19">
        <v>11.4</v>
      </c>
      <c r="F19">
        <v>21</v>
      </c>
      <c r="G19">
        <v>15.5</v>
      </c>
      <c r="H19">
        <v>22.5</v>
      </c>
      <c r="J19" s="1">
        <v>0.4166666666666667</v>
      </c>
      <c r="K19" s="4" t="s">
        <v>4</v>
      </c>
      <c r="L19" s="15">
        <v>0.8</v>
      </c>
      <c r="M19" s="15">
        <v>3.4</v>
      </c>
      <c r="N19" s="15">
        <v>11.2</v>
      </c>
      <c r="O19" s="15">
        <v>25</v>
      </c>
      <c r="P19" s="15">
        <v>28.8</v>
      </c>
      <c r="Q19" s="15">
        <v>24.2</v>
      </c>
    </row>
    <row r="20" spans="1:17" ht="12.75">
      <c r="A20" s="1">
        <v>0.5</v>
      </c>
      <c r="B20" s="4" t="s">
        <v>4</v>
      </c>
      <c r="C20">
        <v>0.2</v>
      </c>
      <c r="D20">
        <v>8.2</v>
      </c>
      <c r="E20">
        <v>12.8</v>
      </c>
      <c r="F20">
        <v>23.8</v>
      </c>
      <c r="G20">
        <v>19</v>
      </c>
      <c r="H20">
        <v>22.4</v>
      </c>
      <c r="J20" s="1">
        <v>0.5</v>
      </c>
      <c r="K20" s="4" t="s">
        <v>4</v>
      </c>
      <c r="L20" s="15">
        <v>0.7</v>
      </c>
      <c r="M20" s="15">
        <v>1</v>
      </c>
      <c r="N20" s="15">
        <v>15.8</v>
      </c>
      <c r="O20" s="15">
        <v>23</v>
      </c>
      <c r="P20" s="15">
        <v>22.8</v>
      </c>
      <c r="Q20" s="15">
        <v>24.4</v>
      </c>
    </row>
    <row r="21" spans="1:17" ht="12.75">
      <c r="A21" s="1">
        <v>0.5833333333333334</v>
      </c>
      <c r="B21" s="4" t="s">
        <v>4</v>
      </c>
      <c r="C21">
        <v>0.2</v>
      </c>
      <c r="D21">
        <v>4.2</v>
      </c>
      <c r="E21">
        <v>12.4</v>
      </c>
      <c r="F21">
        <v>21.4</v>
      </c>
      <c r="G21">
        <v>18.9</v>
      </c>
      <c r="H21">
        <v>20.4</v>
      </c>
      <c r="J21" s="1">
        <v>0.5833333333333334</v>
      </c>
      <c r="K21" s="4" t="s">
        <v>4</v>
      </c>
      <c r="L21" s="15">
        <v>0.8</v>
      </c>
      <c r="M21" s="15">
        <v>1.9</v>
      </c>
      <c r="N21" s="15">
        <v>12.7</v>
      </c>
      <c r="O21" s="15">
        <v>20</v>
      </c>
      <c r="P21" s="15">
        <v>22.5</v>
      </c>
      <c r="Q21" s="15">
        <v>22.3</v>
      </c>
    </row>
    <row r="22" spans="1:17" ht="12.75">
      <c r="A22" s="1">
        <v>0.6666666666666666</v>
      </c>
      <c r="B22" s="4" t="s">
        <v>4</v>
      </c>
      <c r="C22">
        <v>0.2</v>
      </c>
      <c r="D22">
        <v>4.5</v>
      </c>
      <c r="E22">
        <v>12.2</v>
      </c>
      <c r="F22">
        <v>20.4</v>
      </c>
      <c r="G22">
        <v>18.5</v>
      </c>
      <c r="H22">
        <v>19.2</v>
      </c>
      <c r="J22" s="1">
        <v>0.6666666666666666</v>
      </c>
      <c r="K22" s="4" t="s">
        <v>4</v>
      </c>
      <c r="L22" s="15">
        <v>0.5</v>
      </c>
      <c r="M22" s="15">
        <v>1.2</v>
      </c>
      <c r="N22" s="15">
        <v>11.2</v>
      </c>
      <c r="O22" s="15">
        <v>18.5</v>
      </c>
      <c r="P22" s="15">
        <v>24.4</v>
      </c>
      <c r="Q22" s="15">
        <v>21.2</v>
      </c>
    </row>
    <row r="23" spans="1:17" ht="12.75">
      <c r="A23" s="1">
        <v>0.75</v>
      </c>
      <c r="B23" s="4" t="s">
        <v>4</v>
      </c>
      <c r="C23">
        <v>0.2</v>
      </c>
      <c r="D23">
        <v>6.5</v>
      </c>
      <c r="E23">
        <v>11.5</v>
      </c>
      <c r="F23">
        <v>20.7</v>
      </c>
      <c r="G23">
        <v>19</v>
      </c>
      <c r="H23">
        <v>19.3</v>
      </c>
      <c r="J23" s="1">
        <v>0.75</v>
      </c>
      <c r="K23" s="4" t="s">
        <v>4</v>
      </c>
      <c r="L23" s="15">
        <v>0.5</v>
      </c>
      <c r="M23" s="15">
        <v>2</v>
      </c>
      <c r="N23" s="15">
        <v>12</v>
      </c>
      <c r="O23" s="15">
        <v>22</v>
      </c>
      <c r="P23" s="15">
        <v>22.5</v>
      </c>
      <c r="Q23" s="15">
        <v>23.5</v>
      </c>
    </row>
    <row r="24" spans="1:17" ht="12.75">
      <c r="A24" s="2">
        <v>37315.322916666664</v>
      </c>
      <c r="B24" s="4" t="s">
        <v>5</v>
      </c>
      <c r="C24" t="s">
        <v>3</v>
      </c>
      <c r="D24" t="s">
        <v>3</v>
      </c>
      <c r="E24" t="s">
        <v>3</v>
      </c>
      <c r="F24" t="s">
        <v>3</v>
      </c>
      <c r="G24" t="s">
        <v>3</v>
      </c>
      <c r="H24" t="s">
        <v>3</v>
      </c>
      <c r="J24" s="2">
        <v>37315.322916666664</v>
      </c>
      <c r="K24" s="4" t="s">
        <v>5</v>
      </c>
      <c r="L24" t="s">
        <v>8</v>
      </c>
      <c r="M24" t="s">
        <v>8</v>
      </c>
      <c r="N24" t="s">
        <v>8</v>
      </c>
      <c r="O24" t="s">
        <v>8</v>
      </c>
      <c r="P24" t="s">
        <v>8</v>
      </c>
      <c r="Q24" t="s">
        <v>8</v>
      </c>
    </row>
    <row r="25" spans="1:17" ht="12.75">
      <c r="A25" s="1">
        <v>0.40625</v>
      </c>
      <c r="B25" s="4" t="s">
        <v>5</v>
      </c>
      <c r="C25">
        <v>0.2</v>
      </c>
      <c r="D25">
        <v>1.6</v>
      </c>
      <c r="E25">
        <v>6.8</v>
      </c>
      <c r="F25">
        <v>20.2</v>
      </c>
      <c r="G25">
        <v>13.3</v>
      </c>
      <c r="H25">
        <v>15.2</v>
      </c>
      <c r="J25" s="1">
        <v>0.40625</v>
      </c>
      <c r="K25" s="4" t="s">
        <v>5</v>
      </c>
      <c r="L25" s="15">
        <v>0.2</v>
      </c>
      <c r="M25" s="15">
        <v>0.5</v>
      </c>
      <c r="N25" s="15">
        <v>4.3</v>
      </c>
      <c r="O25" s="15">
        <v>17</v>
      </c>
      <c r="P25" s="15">
        <v>18.5</v>
      </c>
      <c r="Q25" s="15">
        <v>17.3</v>
      </c>
    </row>
    <row r="26" spans="1:17" ht="12.75">
      <c r="A26" s="1">
        <v>0.4895833333333333</v>
      </c>
      <c r="B26" s="4" t="s">
        <v>5</v>
      </c>
      <c r="C26">
        <v>0.1</v>
      </c>
      <c r="D26">
        <v>2.9</v>
      </c>
      <c r="E26">
        <v>7.1</v>
      </c>
      <c r="F26">
        <v>15.5</v>
      </c>
      <c r="G26">
        <v>12.6</v>
      </c>
      <c r="H26">
        <v>14</v>
      </c>
      <c r="J26" s="1">
        <v>0.4895833333333333</v>
      </c>
      <c r="K26" s="4" t="s">
        <v>5</v>
      </c>
      <c r="L26" s="15">
        <v>0.2</v>
      </c>
      <c r="M26" s="15">
        <v>0.3</v>
      </c>
      <c r="N26" s="15">
        <v>6.4</v>
      </c>
      <c r="O26" s="15">
        <v>13.5</v>
      </c>
      <c r="P26" s="15">
        <v>14.7</v>
      </c>
      <c r="Q26" s="15">
        <v>15.3</v>
      </c>
    </row>
    <row r="27" spans="1:17" ht="12.75">
      <c r="A27" s="1">
        <v>0.5729166666666666</v>
      </c>
      <c r="B27" s="4" t="s">
        <v>5</v>
      </c>
      <c r="C27">
        <v>0.1</v>
      </c>
      <c r="D27">
        <v>1.4</v>
      </c>
      <c r="E27">
        <v>9.3</v>
      </c>
      <c r="F27">
        <v>16.2</v>
      </c>
      <c r="G27">
        <v>13.6</v>
      </c>
      <c r="H27">
        <v>15</v>
      </c>
      <c r="J27" s="1">
        <v>0.5729166666666666</v>
      </c>
      <c r="K27" s="4" t="s">
        <v>5</v>
      </c>
      <c r="L27" s="15">
        <v>0.1</v>
      </c>
      <c r="M27" s="15">
        <v>0.2</v>
      </c>
      <c r="N27" s="15">
        <v>8.8</v>
      </c>
      <c r="O27" s="15">
        <v>15.6</v>
      </c>
      <c r="P27" s="15">
        <v>15</v>
      </c>
      <c r="Q27" s="15">
        <v>15.3</v>
      </c>
    </row>
    <row r="28" spans="1:17" ht="12.75">
      <c r="A28" s="1">
        <v>0.65625</v>
      </c>
      <c r="B28" s="4" t="s">
        <v>5</v>
      </c>
      <c r="C28">
        <v>0.1</v>
      </c>
      <c r="D28">
        <v>6.4</v>
      </c>
      <c r="E28">
        <v>9.2</v>
      </c>
      <c r="F28">
        <v>15.4</v>
      </c>
      <c r="G28">
        <v>14.3</v>
      </c>
      <c r="H28">
        <v>14.8</v>
      </c>
      <c r="J28" s="1">
        <v>0.65625</v>
      </c>
      <c r="K28" s="4" t="s">
        <v>5</v>
      </c>
      <c r="L28" s="15">
        <v>0.1</v>
      </c>
      <c r="M28" s="15">
        <v>1.8</v>
      </c>
      <c r="N28" s="15">
        <v>9.3</v>
      </c>
      <c r="O28" s="15">
        <v>14.6</v>
      </c>
      <c r="P28" s="15">
        <v>19.2</v>
      </c>
      <c r="Q28" s="15">
        <v>16.8</v>
      </c>
    </row>
    <row r="29" spans="1:17" ht="12.75">
      <c r="A29" s="2">
        <v>37316.3125</v>
      </c>
      <c r="B29" s="4"/>
      <c r="C29" t="s">
        <v>3</v>
      </c>
      <c r="D29" t="s">
        <v>3</v>
      </c>
      <c r="E29" t="s">
        <v>3</v>
      </c>
      <c r="F29" t="s">
        <v>3</v>
      </c>
      <c r="G29" t="s">
        <v>3</v>
      </c>
      <c r="H29" t="s">
        <v>3</v>
      </c>
      <c r="J29" s="2">
        <v>37328.3125</v>
      </c>
      <c r="K29" s="4"/>
      <c r="L29" t="s">
        <v>8</v>
      </c>
      <c r="M29" t="s">
        <v>8</v>
      </c>
      <c r="N29" t="s">
        <v>8</v>
      </c>
      <c r="O29" t="s">
        <v>8</v>
      </c>
      <c r="P29" t="s">
        <v>8</v>
      </c>
      <c r="Q29" t="s">
        <v>8</v>
      </c>
    </row>
    <row r="30" spans="1:17" ht="12.75">
      <c r="A30" s="1">
        <v>0.3958333333333333</v>
      </c>
      <c r="B30" s="4" t="s">
        <v>6</v>
      </c>
      <c r="C30">
        <v>0.1</v>
      </c>
      <c r="D30">
        <v>2</v>
      </c>
      <c r="E30">
        <v>4.5</v>
      </c>
      <c r="F30">
        <v>18.4</v>
      </c>
      <c r="G30">
        <v>14.5</v>
      </c>
      <c r="H30">
        <v>12.6</v>
      </c>
      <c r="J30" s="1">
        <v>0.3958333333333333</v>
      </c>
      <c r="K30" s="4" t="s">
        <v>6</v>
      </c>
      <c r="L30" s="15">
        <v>0.1</v>
      </c>
      <c r="M30" s="15">
        <v>0.4</v>
      </c>
      <c r="N30" s="15">
        <v>2.4</v>
      </c>
      <c r="O30" s="15">
        <v>12</v>
      </c>
      <c r="P30" s="15">
        <v>11.1</v>
      </c>
      <c r="Q30" s="15">
        <v>15.2</v>
      </c>
    </row>
    <row r="31" spans="1:17" ht="12.75">
      <c r="A31" s="1">
        <v>0.4791666666666667</v>
      </c>
      <c r="B31" s="4" t="s">
        <v>6</v>
      </c>
      <c r="C31">
        <v>0.1</v>
      </c>
      <c r="D31">
        <v>2</v>
      </c>
      <c r="E31">
        <v>5</v>
      </c>
      <c r="F31">
        <v>15.4</v>
      </c>
      <c r="G31">
        <v>11</v>
      </c>
      <c r="H31">
        <v>11.7</v>
      </c>
      <c r="J31" s="1">
        <v>0.4791666666666667</v>
      </c>
      <c r="K31" s="4" t="s">
        <v>6</v>
      </c>
      <c r="L31" s="15">
        <v>0.1</v>
      </c>
      <c r="M31" s="15">
        <v>0.3</v>
      </c>
      <c r="N31" s="15">
        <v>7.5</v>
      </c>
      <c r="O31" s="15">
        <v>13.4</v>
      </c>
      <c r="P31" s="15">
        <v>11.8</v>
      </c>
      <c r="Q31" s="15">
        <v>12.6</v>
      </c>
    </row>
    <row r="32" spans="1:17" ht="12.75">
      <c r="A32" s="1">
        <v>0.5625</v>
      </c>
      <c r="B32" s="4" t="s">
        <v>6</v>
      </c>
      <c r="C32">
        <v>0.1</v>
      </c>
      <c r="D32">
        <v>3</v>
      </c>
      <c r="E32">
        <v>5.5</v>
      </c>
      <c r="F32">
        <v>12.8</v>
      </c>
      <c r="G32">
        <v>9.4</v>
      </c>
      <c r="H32">
        <v>11</v>
      </c>
      <c r="J32" s="1">
        <v>0.5625</v>
      </c>
      <c r="K32" s="4" t="s">
        <v>6</v>
      </c>
      <c r="L32" s="15">
        <v>0.1</v>
      </c>
      <c r="M32" s="15">
        <v>0.2</v>
      </c>
      <c r="N32" s="15">
        <v>5.5</v>
      </c>
      <c r="O32" s="15">
        <v>12</v>
      </c>
      <c r="P32" s="15">
        <v>12.1</v>
      </c>
      <c r="Q32" s="15">
        <v>13.9</v>
      </c>
    </row>
    <row r="33" spans="1:17" ht="12.75">
      <c r="A33" s="2">
        <v>37319.322916666664</v>
      </c>
      <c r="B33" s="4"/>
      <c r="C33" t="s">
        <v>8</v>
      </c>
      <c r="D33" t="s">
        <v>8</v>
      </c>
      <c r="E33" t="s">
        <v>8</v>
      </c>
      <c r="F33" t="s">
        <v>8</v>
      </c>
      <c r="G33" t="s">
        <v>8</v>
      </c>
      <c r="H33" t="s">
        <v>8</v>
      </c>
      <c r="J33" s="2">
        <v>37319.322916666664</v>
      </c>
      <c r="K33" s="4"/>
      <c r="L33" t="s">
        <v>8</v>
      </c>
      <c r="M33" t="s">
        <v>8</v>
      </c>
      <c r="N33" t="s">
        <v>8</v>
      </c>
      <c r="O33" t="s">
        <v>8</v>
      </c>
      <c r="P33" t="s">
        <v>8</v>
      </c>
      <c r="Q33" t="s">
        <v>8</v>
      </c>
    </row>
    <row r="34" spans="1:17" ht="12.75">
      <c r="A34" s="1">
        <v>0.40625</v>
      </c>
      <c r="B34" s="4" t="s">
        <v>9</v>
      </c>
      <c r="C34">
        <v>0.1</v>
      </c>
      <c r="D34">
        <v>0.5</v>
      </c>
      <c r="E34">
        <v>0.6</v>
      </c>
      <c r="F34">
        <v>9.2</v>
      </c>
      <c r="G34">
        <v>10.4</v>
      </c>
      <c r="H34">
        <v>7.9</v>
      </c>
      <c r="J34" s="1">
        <v>0.40625</v>
      </c>
      <c r="K34" s="4" t="s">
        <v>9</v>
      </c>
      <c r="L34" s="15">
        <v>0.1</v>
      </c>
      <c r="M34" s="15">
        <v>0.2</v>
      </c>
      <c r="N34" s="15">
        <v>1.2</v>
      </c>
      <c r="O34" s="15">
        <v>7.2</v>
      </c>
      <c r="P34" s="15">
        <v>8.4</v>
      </c>
      <c r="Q34" s="15">
        <v>9.8</v>
      </c>
    </row>
    <row r="35" spans="1:17" ht="12.75">
      <c r="A35" s="1">
        <v>0.4895833333333333</v>
      </c>
      <c r="B35" s="4" t="s">
        <v>9</v>
      </c>
      <c r="C35">
        <v>0.1</v>
      </c>
      <c r="D35">
        <v>0.7</v>
      </c>
      <c r="E35">
        <v>1.5</v>
      </c>
      <c r="F35">
        <v>8.8</v>
      </c>
      <c r="G35">
        <v>6.8</v>
      </c>
      <c r="H35">
        <v>6.4</v>
      </c>
      <c r="J35" s="1">
        <v>0.4895833333333333</v>
      </c>
      <c r="K35" s="4" t="s">
        <v>9</v>
      </c>
      <c r="L35" s="15">
        <v>0.1</v>
      </c>
      <c r="M35" s="15">
        <v>0.2</v>
      </c>
      <c r="N35" s="15">
        <v>3.6</v>
      </c>
      <c r="O35" s="15">
        <v>5.8</v>
      </c>
      <c r="P35" s="15">
        <v>7.8</v>
      </c>
      <c r="Q35" s="15">
        <v>8.9</v>
      </c>
    </row>
    <row r="36" spans="1:17" ht="12.75">
      <c r="A36" s="1">
        <v>0.5729166666666666</v>
      </c>
      <c r="B36" s="4" t="s">
        <v>9</v>
      </c>
      <c r="C36">
        <v>0.1</v>
      </c>
      <c r="D36">
        <v>2</v>
      </c>
      <c r="E36">
        <v>5</v>
      </c>
      <c r="F36">
        <v>12.6</v>
      </c>
      <c r="G36">
        <v>9.3</v>
      </c>
      <c r="H36">
        <v>9.8</v>
      </c>
      <c r="J36" s="1">
        <v>0.5729166666666666</v>
      </c>
      <c r="K36" s="4" t="s">
        <v>9</v>
      </c>
      <c r="L36" s="15">
        <v>0.1</v>
      </c>
      <c r="M36" s="15">
        <v>0.2</v>
      </c>
      <c r="N36" s="15">
        <v>5.8</v>
      </c>
      <c r="O36" s="15">
        <v>13</v>
      </c>
      <c r="P36" s="15">
        <v>11.4</v>
      </c>
      <c r="Q36" s="15">
        <v>11.5</v>
      </c>
    </row>
    <row r="37" spans="1:17" ht="12.75">
      <c r="A37" s="1">
        <v>0.65625</v>
      </c>
      <c r="B37" s="4" t="s">
        <v>9</v>
      </c>
      <c r="C37">
        <v>0.1</v>
      </c>
      <c r="D37">
        <v>3.2</v>
      </c>
      <c r="E37">
        <v>4.2</v>
      </c>
      <c r="F37">
        <v>13.3</v>
      </c>
      <c r="G37">
        <v>9</v>
      </c>
      <c r="H37">
        <v>10.2</v>
      </c>
      <c r="J37" s="1">
        <v>0.65625</v>
      </c>
      <c r="K37" s="4" t="s">
        <v>9</v>
      </c>
      <c r="L37" s="15">
        <v>0.1</v>
      </c>
      <c r="M37" s="15">
        <v>0.2</v>
      </c>
      <c r="N37" s="15">
        <v>7.1</v>
      </c>
      <c r="O37" s="15">
        <v>8.7</v>
      </c>
      <c r="P37" s="15">
        <v>11.2</v>
      </c>
      <c r="Q37" s="15">
        <v>12</v>
      </c>
    </row>
    <row r="38" spans="1:17" ht="12.75">
      <c r="A38" s="1">
        <v>0.7395833333333334</v>
      </c>
      <c r="B38" s="4" t="s">
        <v>9</v>
      </c>
      <c r="C38">
        <v>0.05</v>
      </c>
      <c r="D38">
        <v>4.7</v>
      </c>
      <c r="E38">
        <v>5.3</v>
      </c>
      <c r="F38">
        <v>12.1</v>
      </c>
      <c r="G38">
        <v>9.1</v>
      </c>
      <c r="H38">
        <v>11.2</v>
      </c>
      <c r="J38" s="1">
        <v>0.7395833333333334</v>
      </c>
      <c r="K38" s="4" t="s">
        <v>9</v>
      </c>
      <c r="L38" s="15">
        <v>0.1</v>
      </c>
      <c r="M38" s="15">
        <v>0.3</v>
      </c>
      <c r="N38" s="15">
        <v>7.6</v>
      </c>
      <c r="O38" s="15">
        <v>9.6</v>
      </c>
      <c r="P38" s="15">
        <v>5.2</v>
      </c>
      <c r="Q38" s="15">
        <v>13</v>
      </c>
    </row>
    <row r="39" spans="1:17" ht="12.75">
      <c r="A39" s="1">
        <v>0.8263888888888888</v>
      </c>
      <c r="B39" s="4" t="s">
        <v>9</v>
      </c>
      <c r="C39">
        <v>0.1</v>
      </c>
      <c r="D39">
        <v>5.5</v>
      </c>
      <c r="E39">
        <v>11.5</v>
      </c>
      <c r="F39">
        <v>15.8</v>
      </c>
      <c r="G39">
        <v>12</v>
      </c>
      <c r="H39">
        <v>13</v>
      </c>
      <c r="J39" s="1">
        <v>0.8263888888888888</v>
      </c>
      <c r="K39" s="4" t="s">
        <v>9</v>
      </c>
      <c r="L39" s="15">
        <v>0.1</v>
      </c>
      <c r="M39" s="15">
        <v>0.4</v>
      </c>
      <c r="N39" s="15">
        <v>10.5</v>
      </c>
      <c r="O39" s="15">
        <v>14.5</v>
      </c>
      <c r="P39" s="15">
        <v>12.5</v>
      </c>
      <c r="Q39" s="15">
        <v>19.5</v>
      </c>
    </row>
    <row r="40" spans="1:17" ht="12.75">
      <c r="A40" s="2">
        <v>37320.333333333336</v>
      </c>
      <c r="B40" s="4" t="s">
        <v>10</v>
      </c>
      <c r="C40" t="s">
        <v>8</v>
      </c>
      <c r="D40" t="s">
        <v>8</v>
      </c>
      <c r="E40" t="s">
        <v>8</v>
      </c>
      <c r="F40" t="s">
        <v>8</v>
      </c>
      <c r="G40" t="s">
        <v>8</v>
      </c>
      <c r="H40" t="s">
        <v>8</v>
      </c>
      <c r="J40" s="2">
        <v>37320.333333333336</v>
      </c>
      <c r="K40" s="4" t="s">
        <v>10</v>
      </c>
      <c r="L40" t="s">
        <v>8</v>
      </c>
      <c r="M40" t="s">
        <v>8</v>
      </c>
      <c r="N40" t="s">
        <v>8</v>
      </c>
      <c r="O40" t="s">
        <v>8</v>
      </c>
      <c r="P40" t="s">
        <v>8</v>
      </c>
      <c r="Q40" t="s">
        <v>8</v>
      </c>
    </row>
    <row r="41" spans="1:17" ht="12.75">
      <c r="A41" s="1">
        <v>0.4166666666666667</v>
      </c>
      <c r="B41" s="4" t="s">
        <v>10</v>
      </c>
      <c r="C41">
        <v>0.05</v>
      </c>
      <c r="D41">
        <v>0.8</v>
      </c>
      <c r="E41">
        <v>1.5</v>
      </c>
      <c r="F41">
        <v>8.2</v>
      </c>
      <c r="G41">
        <v>10.6</v>
      </c>
      <c r="H41">
        <v>0.5</v>
      </c>
      <c r="J41" s="1">
        <v>0.4166666666666667</v>
      </c>
      <c r="K41" s="4" t="s">
        <v>10</v>
      </c>
      <c r="L41" s="15">
        <v>0.1</v>
      </c>
      <c r="M41" s="15">
        <v>0.4</v>
      </c>
      <c r="N41" s="15">
        <v>1.6</v>
      </c>
      <c r="O41" s="15">
        <v>7.5</v>
      </c>
      <c r="P41" s="15">
        <v>8.3</v>
      </c>
      <c r="Q41" s="15">
        <v>12</v>
      </c>
    </row>
    <row r="42" spans="1:17" ht="12.75">
      <c r="A42" s="1">
        <v>0.5</v>
      </c>
      <c r="B42" s="4" t="s">
        <v>10</v>
      </c>
      <c r="C42">
        <v>0.05</v>
      </c>
      <c r="D42">
        <v>1.5</v>
      </c>
      <c r="E42">
        <v>2.6</v>
      </c>
      <c r="F42">
        <v>8.5</v>
      </c>
      <c r="G42">
        <v>6.8</v>
      </c>
      <c r="H42">
        <v>8.6</v>
      </c>
      <c r="J42" s="1">
        <v>0.5</v>
      </c>
      <c r="K42" s="4" t="s">
        <v>10</v>
      </c>
      <c r="L42" s="15">
        <v>0.1</v>
      </c>
      <c r="M42" s="15">
        <v>0.3</v>
      </c>
      <c r="N42" s="15">
        <v>4.7</v>
      </c>
      <c r="O42" s="15">
        <v>8</v>
      </c>
      <c r="P42" s="15">
        <v>3.2</v>
      </c>
      <c r="Q42" s="15">
        <v>10.5</v>
      </c>
    </row>
    <row r="43" spans="1:17" ht="12.75">
      <c r="A43" s="1">
        <v>0.5833333333333334</v>
      </c>
      <c r="B43" s="4" t="s">
        <v>10</v>
      </c>
      <c r="C43">
        <v>0.05</v>
      </c>
      <c r="D43">
        <v>3</v>
      </c>
      <c r="E43">
        <v>5.6</v>
      </c>
      <c r="F43">
        <v>9.3</v>
      </c>
      <c r="G43">
        <v>6.8</v>
      </c>
      <c r="H43">
        <v>7.8</v>
      </c>
      <c r="J43" s="1">
        <v>0.5833333333333334</v>
      </c>
      <c r="K43" s="4" t="s">
        <v>10</v>
      </c>
      <c r="L43" s="15">
        <v>0.1</v>
      </c>
      <c r="M43" s="15">
        <v>0.2</v>
      </c>
      <c r="N43" s="15">
        <v>4</v>
      </c>
      <c r="O43" s="15">
        <v>7.6</v>
      </c>
      <c r="P43" s="15">
        <v>8.6</v>
      </c>
      <c r="Q43" s="15">
        <v>10.5</v>
      </c>
    </row>
    <row r="44" spans="1:17" ht="12.75">
      <c r="A44" s="1">
        <v>0.6666666666666666</v>
      </c>
      <c r="B44" s="4" t="s">
        <v>10</v>
      </c>
      <c r="C44" s="13" t="s">
        <v>22</v>
      </c>
      <c r="D44" s="13" t="s">
        <v>23</v>
      </c>
      <c r="E44" s="13" t="s">
        <v>24</v>
      </c>
      <c r="F44" s="13" t="s">
        <v>25</v>
      </c>
      <c r="G44" s="13" t="s">
        <v>26</v>
      </c>
      <c r="H44" s="13" t="s">
        <v>27</v>
      </c>
      <c r="J44" s="1">
        <v>0.6666666666666666</v>
      </c>
      <c r="K44" s="4" t="s">
        <v>10</v>
      </c>
      <c r="L44" s="15">
        <v>0.05</v>
      </c>
      <c r="M44" s="15">
        <v>0.2</v>
      </c>
      <c r="N44" s="15">
        <v>6.2</v>
      </c>
      <c r="O44" s="15">
        <v>10.8</v>
      </c>
      <c r="P44" s="15">
        <v>5.2</v>
      </c>
      <c r="Q44" s="15">
        <v>12.7</v>
      </c>
    </row>
    <row r="45" spans="1:17" ht="12.75">
      <c r="A45" s="1">
        <v>0.75</v>
      </c>
      <c r="B45" s="4" t="s">
        <v>10</v>
      </c>
      <c r="C45">
        <v>0</v>
      </c>
      <c r="D45">
        <v>4.2</v>
      </c>
      <c r="E45">
        <v>6.5</v>
      </c>
      <c r="F45">
        <v>12.2</v>
      </c>
      <c r="G45">
        <v>9.6</v>
      </c>
      <c r="H45">
        <v>11.2</v>
      </c>
      <c r="J45" s="1">
        <v>0.75</v>
      </c>
      <c r="K45" s="4" t="s">
        <v>10</v>
      </c>
      <c r="L45" s="15">
        <v>0</v>
      </c>
      <c r="M45" s="15">
        <v>0.1</v>
      </c>
      <c r="N45" s="15">
        <v>8</v>
      </c>
      <c r="O45" s="15">
        <v>11.5</v>
      </c>
      <c r="P45" s="15">
        <v>10.6</v>
      </c>
      <c r="Q45" s="15">
        <v>14.5</v>
      </c>
    </row>
    <row r="46" spans="2:11" ht="12.75">
      <c r="B46" s="1"/>
      <c r="J46" s="1"/>
      <c r="K46" s="4"/>
    </row>
    <row r="47" spans="1:11" ht="12.75">
      <c r="A47" s="1"/>
      <c r="B47" s="4"/>
      <c r="J47" s="1"/>
      <c r="K47" s="4"/>
    </row>
    <row r="48" ht="12.75">
      <c r="B48" s="4"/>
    </row>
    <row r="49" spans="1:11" ht="12.75">
      <c r="A49" s="6"/>
      <c r="B49" s="11"/>
      <c r="C49" s="6" t="s">
        <v>28</v>
      </c>
      <c r="D49" s="6"/>
      <c r="E49" s="6"/>
      <c r="F49" s="6"/>
      <c r="G49" s="6"/>
      <c r="H49" s="6"/>
      <c r="K49" s="6" t="s">
        <v>50</v>
      </c>
    </row>
    <row r="50" spans="1:17" ht="12.75">
      <c r="A50" s="6"/>
      <c r="B50" s="11" t="s">
        <v>15</v>
      </c>
      <c r="C50" s="6"/>
      <c r="D50" s="6"/>
      <c r="E50" s="6"/>
      <c r="F50" s="6"/>
      <c r="G50" s="6"/>
      <c r="H50" s="6"/>
      <c r="J50" s="6"/>
      <c r="K50" s="11" t="s">
        <v>15</v>
      </c>
      <c r="L50" s="6"/>
      <c r="M50" s="6"/>
      <c r="N50" s="6"/>
      <c r="O50" s="6"/>
      <c r="P50" s="6"/>
      <c r="Q50" s="6"/>
    </row>
    <row r="51" spans="1:17" ht="12.75">
      <c r="A51" s="6" t="s">
        <v>0</v>
      </c>
      <c r="B51" s="11" t="s">
        <v>14</v>
      </c>
      <c r="C51" s="9">
        <v>0.05</v>
      </c>
      <c r="D51" s="9">
        <v>0.1</v>
      </c>
      <c r="E51" s="9">
        <v>0.15</v>
      </c>
      <c r="F51" s="9">
        <v>0.2</v>
      </c>
      <c r="G51" s="9">
        <v>0.25</v>
      </c>
      <c r="H51" s="9">
        <v>0.3</v>
      </c>
      <c r="J51" s="6" t="s">
        <v>0</v>
      </c>
      <c r="K51" s="11" t="s">
        <v>14</v>
      </c>
      <c r="L51" s="9">
        <v>0.05</v>
      </c>
      <c r="M51" s="9">
        <v>0.1</v>
      </c>
      <c r="N51" s="9">
        <v>0.15</v>
      </c>
      <c r="O51" s="9">
        <v>0.2</v>
      </c>
      <c r="P51" s="9">
        <v>0.25</v>
      </c>
      <c r="Q51" s="9">
        <v>0.3</v>
      </c>
    </row>
    <row r="52" spans="1:17" ht="12.75">
      <c r="A52" s="10">
        <v>37312</v>
      </c>
      <c r="B52" s="4" t="s">
        <v>16</v>
      </c>
      <c r="C52">
        <v>2</v>
      </c>
      <c r="D52">
        <v>2</v>
      </c>
      <c r="E52">
        <v>0</v>
      </c>
      <c r="F52">
        <v>310</v>
      </c>
      <c r="G52">
        <v>100</v>
      </c>
      <c r="H52">
        <v>18</v>
      </c>
      <c r="J52" s="10">
        <v>37312</v>
      </c>
      <c r="K52" s="4" t="s">
        <v>16</v>
      </c>
      <c r="L52">
        <f>243-158</f>
        <v>85</v>
      </c>
      <c r="M52">
        <v>1</v>
      </c>
      <c r="N52">
        <v>5</v>
      </c>
      <c r="O52">
        <f>570-390</f>
        <v>180</v>
      </c>
      <c r="P52">
        <v>200</v>
      </c>
      <c r="Q52">
        <f>725-555</f>
        <v>170</v>
      </c>
    </row>
    <row r="53" spans="1:17" ht="12.75">
      <c r="A53" s="10">
        <v>37313</v>
      </c>
      <c r="B53" s="4" t="s">
        <v>2</v>
      </c>
      <c r="C53">
        <v>50</v>
      </c>
      <c r="D53">
        <v>56</v>
      </c>
      <c r="E53">
        <v>0</v>
      </c>
      <c r="F53">
        <v>30</v>
      </c>
      <c r="G53">
        <v>96</v>
      </c>
      <c r="H53">
        <v>0</v>
      </c>
      <c r="J53" s="10">
        <v>37313</v>
      </c>
      <c r="K53" s="4" t="s">
        <v>2</v>
      </c>
      <c r="L53">
        <f>326-175</f>
        <v>151</v>
      </c>
      <c r="M53">
        <f>406-268</f>
        <v>138</v>
      </c>
      <c r="N53">
        <f>480-356</f>
        <v>124</v>
      </c>
      <c r="O53">
        <f>584-427</f>
        <v>157</v>
      </c>
      <c r="P53">
        <f>631-485</f>
        <v>146</v>
      </c>
      <c r="Q53">
        <f>689-560</f>
        <v>129</v>
      </c>
    </row>
    <row r="54" spans="1:17" ht="12.75">
      <c r="A54" s="10">
        <v>37314</v>
      </c>
      <c r="B54" s="4" t="s">
        <v>4</v>
      </c>
      <c r="C54">
        <f>334-149</f>
        <v>185</v>
      </c>
      <c r="D54">
        <f>410-246</f>
        <v>164</v>
      </c>
      <c r="E54">
        <v>185</v>
      </c>
      <c r="F54">
        <v>155</v>
      </c>
      <c r="G54">
        <f>600-440</f>
        <v>160</v>
      </c>
      <c r="H54">
        <v>130</v>
      </c>
      <c r="J54" s="10">
        <v>37314</v>
      </c>
      <c r="K54" s="4" t="s">
        <v>4</v>
      </c>
      <c r="L54">
        <f>328-146</f>
        <v>182</v>
      </c>
      <c r="M54">
        <f>390-242</f>
        <v>148</v>
      </c>
      <c r="N54">
        <v>105</v>
      </c>
      <c r="O54">
        <f>570-410</f>
        <v>160</v>
      </c>
      <c r="P54">
        <f>590-465</f>
        <v>125</v>
      </c>
      <c r="Q54">
        <v>110</v>
      </c>
    </row>
    <row r="55" spans="1:17" ht="12.75">
      <c r="A55" s="10">
        <v>37315</v>
      </c>
      <c r="B55" s="4" t="s">
        <v>5</v>
      </c>
      <c r="C55">
        <v>-3</v>
      </c>
      <c r="D55">
        <v>0</v>
      </c>
      <c r="E55">
        <v>5</v>
      </c>
      <c r="F55">
        <v>-10</v>
      </c>
      <c r="G55">
        <v>0</v>
      </c>
      <c r="H55">
        <v>-45</v>
      </c>
      <c r="J55" s="10">
        <v>37315</v>
      </c>
      <c r="K55" s="4" t="s">
        <v>5</v>
      </c>
      <c r="L55">
        <f>330-116</f>
        <v>214</v>
      </c>
      <c r="M55">
        <v>189</v>
      </c>
      <c r="N55">
        <f>512-305</f>
        <v>207</v>
      </c>
      <c r="O55">
        <v>196</v>
      </c>
      <c r="P55">
        <v>95</v>
      </c>
      <c r="Q55">
        <v>140</v>
      </c>
    </row>
    <row r="56" spans="1:17" ht="12.75">
      <c r="A56" s="10">
        <v>37316</v>
      </c>
      <c r="B56" s="4" t="s">
        <v>6</v>
      </c>
      <c r="C56">
        <f>356-157</f>
        <v>199</v>
      </c>
      <c r="D56">
        <f>440-260</f>
        <v>180</v>
      </c>
      <c r="E56">
        <v>210</v>
      </c>
      <c r="F56">
        <v>35</v>
      </c>
      <c r="G56">
        <v>160</v>
      </c>
      <c r="H56">
        <v>115</v>
      </c>
      <c r="J56" s="10">
        <v>37316</v>
      </c>
      <c r="K56" s="4" t="s">
        <v>6</v>
      </c>
      <c r="L56">
        <v>200</v>
      </c>
      <c r="M56">
        <f>418-253</f>
        <v>165</v>
      </c>
      <c r="N56">
        <f>445-380</f>
        <v>65</v>
      </c>
      <c r="O56">
        <v>160</v>
      </c>
      <c r="P56">
        <v>50</v>
      </c>
      <c r="Q56">
        <v>90</v>
      </c>
    </row>
    <row r="57" spans="1:11" ht="12.75">
      <c r="A57" s="10">
        <v>37317</v>
      </c>
      <c r="B57" s="4" t="s">
        <v>20</v>
      </c>
      <c r="J57" s="10">
        <v>37317</v>
      </c>
      <c r="K57" s="4" t="s">
        <v>20</v>
      </c>
    </row>
    <row r="58" spans="1:11" ht="12.75">
      <c r="A58" s="10">
        <v>37318</v>
      </c>
      <c r="B58" s="4" t="s">
        <v>7</v>
      </c>
      <c r="J58" s="10">
        <v>37318</v>
      </c>
      <c r="K58" s="4" t="s">
        <v>7</v>
      </c>
    </row>
    <row r="59" spans="1:17" ht="12.75">
      <c r="A59" s="10">
        <v>37319</v>
      </c>
      <c r="B59" s="4" t="s">
        <v>9</v>
      </c>
      <c r="C59">
        <f>370-165</f>
        <v>205</v>
      </c>
      <c r="D59">
        <f>470-268</f>
        <v>202</v>
      </c>
      <c r="E59">
        <f>620-350</f>
        <v>270</v>
      </c>
      <c r="F59">
        <f>630-445</f>
        <v>185</v>
      </c>
      <c r="G59">
        <f>700-475</f>
        <v>225</v>
      </c>
      <c r="H59">
        <f>740-530</f>
        <v>210</v>
      </c>
      <c r="J59" s="10">
        <v>37319</v>
      </c>
      <c r="K59" s="4" t="s">
        <v>9</v>
      </c>
      <c r="L59">
        <v>199</v>
      </c>
      <c r="M59">
        <f>455-248</f>
        <v>207</v>
      </c>
      <c r="N59">
        <f>540-370</f>
        <v>170</v>
      </c>
      <c r="O59">
        <v>140</v>
      </c>
      <c r="P59">
        <v>90</v>
      </c>
      <c r="Q59">
        <f>740-610</f>
        <v>130</v>
      </c>
    </row>
    <row r="60" spans="1:2" ht="12.75">
      <c r="A60" s="10"/>
      <c r="B60" s="4"/>
    </row>
    <row r="61" spans="2:11" ht="12.75">
      <c r="B61" s="11" t="s">
        <v>17</v>
      </c>
      <c r="K61" s="11" t="s">
        <v>17</v>
      </c>
    </row>
    <row r="62" spans="1:17" ht="12.75">
      <c r="A62" s="6" t="s">
        <v>0</v>
      </c>
      <c r="B62" s="11" t="s">
        <v>14</v>
      </c>
      <c r="C62" s="9">
        <v>0.05</v>
      </c>
      <c r="D62" s="9">
        <v>0.1</v>
      </c>
      <c r="E62" s="9">
        <v>0.15</v>
      </c>
      <c r="F62" s="9">
        <v>0.2</v>
      </c>
      <c r="G62" s="9">
        <v>0.25</v>
      </c>
      <c r="H62" s="9">
        <v>0.3</v>
      </c>
      <c r="J62" s="6" t="s">
        <v>0</v>
      </c>
      <c r="K62" s="11" t="s">
        <v>14</v>
      </c>
      <c r="L62" s="9">
        <v>0.05</v>
      </c>
      <c r="M62" s="9">
        <v>0.1</v>
      </c>
      <c r="N62" s="9">
        <v>0.15</v>
      </c>
      <c r="O62" s="9">
        <v>0.2</v>
      </c>
      <c r="P62" s="9">
        <v>0.25</v>
      </c>
      <c r="Q62" s="9">
        <v>0.3</v>
      </c>
    </row>
    <row r="63" spans="1:17" ht="12.75">
      <c r="A63" s="10">
        <v>37312</v>
      </c>
      <c r="B63" s="4" t="s">
        <v>16</v>
      </c>
      <c r="C63" s="5" t="s">
        <v>29</v>
      </c>
      <c r="D63" s="5" t="s">
        <v>33</v>
      </c>
      <c r="E63" s="5" t="s">
        <v>37</v>
      </c>
      <c r="F63" s="5" t="s">
        <v>40</v>
      </c>
      <c r="G63" s="5" t="s">
        <v>44</v>
      </c>
      <c r="H63" s="5" t="s">
        <v>47</v>
      </c>
      <c r="J63" s="10">
        <v>37312</v>
      </c>
      <c r="K63" s="4" t="s">
        <v>16</v>
      </c>
      <c r="L63">
        <v>232</v>
      </c>
      <c r="M63">
        <v>63</v>
      </c>
      <c r="N63">
        <v>81</v>
      </c>
      <c r="O63">
        <v>146</v>
      </c>
      <c r="P63">
        <v>173</v>
      </c>
      <c r="Q63">
        <v>121</v>
      </c>
    </row>
    <row r="64" spans="1:17" ht="12.75">
      <c r="A64" s="10"/>
      <c r="B64" s="4" t="s">
        <v>16</v>
      </c>
      <c r="C64" s="5" t="s">
        <v>30</v>
      </c>
      <c r="D64" s="5" t="s">
        <v>34</v>
      </c>
      <c r="E64" s="5" t="s">
        <v>31</v>
      </c>
      <c r="F64" s="5" t="s">
        <v>41</v>
      </c>
      <c r="G64" s="5" t="s">
        <v>45</v>
      </c>
      <c r="H64" s="5" t="s">
        <v>37</v>
      </c>
      <c r="J64" s="10"/>
      <c r="K64" s="4" t="s">
        <v>16</v>
      </c>
      <c r="L64">
        <v>125</v>
      </c>
      <c r="M64">
        <v>75</v>
      </c>
      <c r="N64">
        <v>79</v>
      </c>
      <c r="O64">
        <v>153</v>
      </c>
      <c r="P64">
        <v>125</v>
      </c>
      <c r="Q64">
        <v>105</v>
      </c>
    </row>
    <row r="65" spans="1:17" ht="12.75">
      <c r="A65" s="10"/>
      <c r="B65" s="4" t="s">
        <v>16</v>
      </c>
      <c r="C65" s="5" t="s">
        <v>31</v>
      </c>
      <c r="D65" s="5" t="s">
        <v>35</v>
      </c>
      <c r="E65" s="5" t="s">
        <v>38</v>
      </c>
      <c r="F65" s="5" t="s">
        <v>42</v>
      </c>
      <c r="G65" s="5" t="s">
        <v>40</v>
      </c>
      <c r="H65" s="5" t="s">
        <v>48</v>
      </c>
      <c r="J65" s="10"/>
      <c r="K65" s="4" t="s">
        <v>16</v>
      </c>
      <c r="L65">
        <v>102</v>
      </c>
      <c r="M65">
        <v>87</v>
      </c>
      <c r="N65">
        <v>74</v>
      </c>
      <c r="O65">
        <v>113</v>
      </c>
      <c r="P65">
        <v>119</v>
      </c>
      <c r="Q65">
        <v>122</v>
      </c>
    </row>
    <row r="66" spans="1:17" ht="12.75">
      <c r="A66" s="10"/>
      <c r="B66" s="4" t="s">
        <v>16</v>
      </c>
      <c r="C66" s="5" t="s">
        <v>32</v>
      </c>
      <c r="D66" s="5" t="s">
        <v>36</v>
      </c>
      <c r="E66" s="5" t="s">
        <v>39</v>
      </c>
      <c r="F66" s="5" t="s">
        <v>43</v>
      </c>
      <c r="G66" s="5" t="s">
        <v>46</v>
      </c>
      <c r="H66" s="5" t="s">
        <v>49</v>
      </c>
      <c r="J66" s="10"/>
      <c r="K66" s="4" t="s">
        <v>16</v>
      </c>
      <c r="L66">
        <v>110</v>
      </c>
      <c r="M66">
        <v>98</v>
      </c>
      <c r="N66">
        <v>87</v>
      </c>
      <c r="O66">
        <v>132</v>
      </c>
      <c r="P66">
        <v>156</v>
      </c>
      <c r="Q66">
        <v>111</v>
      </c>
    </row>
    <row r="67" spans="1:11" ht="12.75">
      <c r="A67" s="10"/>
      <c r="B67" s="4" t="s">
        <v>16</v>
      </c>
      <c r="C67" s="5" t="s">
        <v>55</v>
      </c>
      <c r="D67" s="5" t="s">
        <v>42</v>
      </c>
      <c r="E67" s="5" t="s">
        <v>38</v>
      </c>
      <c r="F67" s="5" t="s">
        <v>58</v>
      </c>
      <c r="G67" s="5" t="s">
        <v>61</v>
      </c>
      <c r="H67" s="5" t="s">
        <v>33</v>
      </c>
      <c r="J67" s="10"/>
      <c r="K67" s="4"/>
    </row>
    <row r="68" spans="1:11" ht="12.75">
      <c r="A68" s="10"/>
      <c r="B68" s="4" t="s">
        <v>16</v>
      </c>
      <c r="C68" s="5" t="s">
        <v>42</v>
      </c>
      <c r="D68" s="5" t="s">
        <v>57</v>
      </c>
      <c r="E68" s="5" t="s">
        <v>18</v>
      </c>
      <c r="F68" s="5" t="s">
        <v>38</v>
      </c>
      <c r="G68" s="5" t="s">
        <v>62</v>
      </c>
      <c r="H68" s="5" t="s">
        <v>39</v>
      </c>
      <c r="J68" s="10"/>
      <c r="K68" s="4"/>
    </row>
    <row r="69" spans="1:11" ht="12.75">
      <c r="A69" s="10"/>
      <c r="B69" s="4" t="s">
        <v>16</v>
      </c>
      <c r="C69" s="5" t="s">
        <v>56</v>
      </c>
      <c r="D69" s="5" t="s">
        <v>57</v>
      </c>
      <c r="E69" s="5" t="s">
        <v>59</v>
      </c>
      <c r="F69" s="5" t="s">
        <v>43</v>
      </c>
      <c r="G69" s="5" t="s">
        <v>63</v>
      </c>
      <c r="H69" s="5" t="s">
        <v>65</v>
      </c>
      <c r="J69" s="10"/>
      <c r="K69" s="4"/>
    </row>
    <row r="70" spans="1:11" ht="12.75">
      <c r="A70" s="10"/>
      <c r="B70" s="4" t="s">
        <v>16</v>
      </c>
      <c r="C70" s="5" t="s">
        <v>31</v>
      </c>
      <c r="D70" s="5" t="s">
        <v>58</v>
      </c>
      <c r="E70" s="5" t="s">
        <v>60</v>
      </c>
      <c r="F70" s="5" t="s">
        <v>60</v>
      </c>
      <c r="G70" s="5" t="s">
        <v>64</v>
      </c>
      <c r="H70" s="5" t="s">
        <v>66</v>
      </c>
      <c r="J70" s="10"/>
      <c r="K70" s="4"/>
    </row>
    <row r="71" spans="1:17" ht="12.75">
      <c r="A71" s="10">
        <v>37319</v>
      </c>
      <c r="B71" s="4" t="s">
        <v>9</v>
      </c>
      <c r="C71" s="5" t="s">
        <v>51</v>
      </c>
      <c r="D71" s="5" t="s">
        <v>74</v>
      </c>
      <c r="E71" s="5" t="s">
        <v>78</v>
      </c>
      <c r="F71" s="5" t="s">
        <v>85</v>
      </c>
      <c r="G71" s="5" t="s">
        <v>78</v>
      </c>
      <c r="H71" s="5" t="s">
        <v>98</v>
      </c>
      <c r="K71" s="17">
        <v>7</v>
      </c>
      <c r="L71">
        <v>184</v>
      </c>
      <c r="M71">
        <v>232</v>
      </c>
      <c r="N71">
        <v>225</v>
      </c>
      <c r="O71">
        <v>619</v>
      </c>
      <c r="P71">
        <v>298</v>
      </c>
      <c r="Q71">
        <v>291</v>
      </c>
    </row>
    <row r="72" spans="2:17" ht="12.75">
      <c r="B72" s="4" t="s">
        <v>9</v>
      </c>
      <c r="C72" s="5" t="s">
        <v>52</v>
      </c>
      <c r="D72" s="5" t="s">
        <v>75</v>
      </c>
      <c r="E72" s="5" t="s">
        <v>79</v>
      </c>
      <c r="F72" s="5" t="s">
        <v>72</v>
      </c>
      <c r="G72" s="5" t="s">
        <v>91</v>
      </c>
      <c r="H72" s="5" t="s">
        <v>99</v>
      </c>
      <c r="K72" s="17">
        <v>7</v>
      </c>
      <c r="L72">
        <v>292</v>
      </c>
      <c r="M72">
        <v>240</v>
      </c>
      <c r="N72">
        <v>224</v>
      </c>
      <c r="O72">
        <v>614</v>
      </c>
      <c r="P72">
        <v>344</v>
      </c>
      <c r="Q72">
        <v>388</v>
      </c>
    </row>
    <row r="73" spans="2:17" ht="12.75">
      <c r="B73" s="4" t="s">
        <v>9</v>
      </c>
      <c r="C73" s="5" t="s">
        <v>53</v>
      </c>
      <c r="D73" s="5" t="s">
        <v>76</v>
      </c>
      <c r="E73" s="5" t="s">
        <v>80</v>
      </c>
      <c r="F73" s="5" t="s">
        <v>86</v>
      </c>
      <c r="G73" s="5" t="s">
        <v>92</v>
      </c>
      <c r="H73" s="5" t="s">
        <v>100</v>
      </c>
      <c r="K73" s="17">
        <v>7</v>
      </c>
      <c r="L73">
        <v>383</v>
      </c>
      <c r="M73">
        <v>267</v>
      </c>
      <c r="N73">
        <v>445</v>
      </c>
      <c r="O73">
        <v>673</v>
      </c>
      <c r="P73">
        <v>357</v>
      </c>
      <c r="Q73">
        <v>334</v>
      </c>
    </row>
    <row r="74" spans="2:17" ht="12.75">
      <c r="B74" s="4" t="s">
        <v>9</v>
      </c>
      <c r="C74" s="5" t="s">
        <v>54</v>
      </c>
      <c r="D74" s="5" t="s">
        <v>75</v>
      </c>
      <c r="E74" s="5" t="s">
        <v>81</v>
      </c>
      <c r="F74" s="5" t="s">
        <v>72</v>
      </c>
      <c r="G74" s="5" t="s">
        <v>93</v>
      </c>
      <c r="H74" s="5" t="s">
        <v>101</v>
      </c>
      <c r="K74" s="17">
        <v>7</v>
      </c>
      <c r="L74">
        <v>356</v>
      </c>
      <c r="M74">
        <v>264</v>
      </c>
      <c r="N74">
        <v>433</v>
      </c>
      <c r="O74">
        <v>731</v>
      </c>
      <c r="P74">
        <v>341</v>
      </c>
      <c r="Q74">
        <v>389</v>
      </c>
    </row>
    <row r="75" spans="2:8" ht="12.75">
      <c r="B75" s="4" t="s">
        <v>9</v>
      </c>
      <c r="C75" s="5" t="s">
        <v>67</v>
      </c>
      <c r="D75" s="5" t="s">
        <v>71</v>
      </c>
      <c r="E75" s="5" t="s">
        <v>80</v>
      </c>
      <c r="F75" s="5" t="s">
        <v>87</v>
      </c>
      <c r="G75" s="5" t="s">
        <v>94</v>
      </c>
      <c r="H75" s="5" t="s">
        <v>71</v>
      </c>
    </row>
    <row r="76" spans="2:8" ht="12.75">
      <c r="B76" s="4" t="s">
        <v>9</v>
      </c>
      <c r="C76" s="5" t="s">
        <v>68</v>
      </c>
      <c r="D76" s="5" t="s">
        <v>72</v>
      </c>
      <c r="E76" s="5" t="s">
        <v>82</v>
      </c>
      <c r="F76" s="5" t="s">
        <v>88</v>
      </c>
      <c r="G76" s="5" t="s">
        <v>95</v>
      </c>
      <c r="H76" s="5" t="s">
        <v>69</v>
      </c>
    </row>
    <row r="77" spans="2:8" ht="12.75">
      <c r="B77" s="4" t="s">
        <v>9</v>
      </c>
      <c r="C77" s="5" t="s">
        <v>69</v>
      </c>
      <c r="D77" s="5" t="s">
        <v>77</v>
      </c>
      <c r="E77" s="5" t="s">
        <v>83</v>
      </c>
      <c r="F77" s="5" t="s">
        <v>89</v>
      </c>
      <c r="G77" s="5" t="s">
        <v>96</v>
      </c>
      <c r="H77" s="5" t="s">
        <v>102</v>
      </c>
    </row>
    <row r="78" spans="2:8" ht="12.75">
      <c r="B78" s="4" t="s">
        <v>9</v>
      </c>
      <c r="C78" s="5" t="s">
        <v>70</v>
      </c>
      <c r="D78" s="5" t="s">
        <v>73</v>
      </c>
      <c r="E78" s="5" t="s">
        <v>84</v>
      </c>
      <c r="F78" s="5" t="s">
        <v>90</v>
      </c>
      <c r="G78" s="5" t="s">
        <v>97</v>
      </c>
      <c r="H78" s="5" t="s">
        <v>103</v>
      </c>
    </row>
    <row r="79" spans="2:11" ht="12.75">
      <c r="B79" s="11" t="s">
        <v>19</v>
      </c>
      <c r="K79" s="11" t="s">
        <v>19</v>
      </c>
    </row>
    <row r="80" spans="1:17" ht="12.75">
      <c r="A80" s="6" t="s">
        <v>0</v>
      </c>
      <c r="B80" s="11" t="s">
        <v>14</v>
      </c>
      <c r="C80" s="9">
        <v>0.05</v>
      </c>
      <c r="D80" s="9">
        <v>0.1</v>
      </c>
      <c r="E80" s="9">
        <v>0.15</v>
      </c>
      <c r="F80" s="9">
        <v>0.2</v>
      </c>
      <c r="G80" s="9">
        <v>0.25</v>
      </c>
      <c r="H80" s="9">
        <v>0.3</v>
      </c>
      <c r="J80" s="6" t="s">
        <v>0</v>
      </c>
      <c r="K80" s="11" t="s">
        <v>14</v>
      </c>
      <c r="L80" s="9">
        <v>0.05</v>
      </c>
      <c r="M80" s="9">
        <v>0.1</v>
      </c>
      <c r="N80" s="9">
        <v>0.15</v>
      </c>
      <c r="O80" s="9">
        <v>0.2</v>
      </c>
      <c r="P80" s="9">
        <v>0.25</v>
      </c>
      <c r="Q80" s="9">
        <v>0.3</v>
      </c>
    </row>
    <row r="81" spans="1:17" ht="12.75">
      <c r="A81" s="10">
        <v>37312</v>
      </c>
      <c r="B81" s="5" t="s">
        <v>16</v>
      </c>
      <c r="C81" s="5" t="s">
        <v>20</v>
      </c>
      <c r="D81" s="5" t="s">
        <v>20</v>
      </c>
      <c r="E81" s="5" t="s">
        <v>20</v>
      </c>
      <c r="F81" s="5" t="s">
        <v>20</v>
      </c>
      <c r="G81" s="5" t="s">
        <v>20</v>
      </c>
      <c r="H81" s="5" t="s">
        <v>20</v>
      </c>
      <c r="J81" s="10">
        <v>37312</v>
      </c>
      <c r="K81" s="5" t="s">
        <v>16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</row>
    <row r="82" spans="1:17" ht="12.75">
      <c r="A82" s="10">
        <v>37319</v>
      </c>
      <c r="B82" s="5" t="s">
        <v>9</v>
      </c>
      <c r="C82" s="5" t="s">
        <v>6</v>
      </c>
      <c r="D82" s="5" t="s">
        <v>6</v>
      </c>
      <c r="E82" s="5" t="s">
        <v>6</v>
      </c>
      <c r="F82" s="5" t="s">
        <v>104</v>
      </c>
      <c r="G82" s="5" t="s">
        <v>104</v>
      </c>
      <c r="H82" s="5" t="s">
        <v>104</v>
      </c>
      <c r="J82" s="10">
        <v>37319</v>
      </c>
      <c r="K82" s="5" t="s">
        <v>9</v>
      </c>
      <c r="L82">
        <v>4</v>
      </c>
      <c r="M82">
        <v>4</v>
      </c>
      <c r="N82">
        <v>4</v>
      </c>
      <c r="O82">
        <v>4.5</v>
      </c>
      <c r="P82">
        <v>4.5</v>
      </c>
      <c r="Q82">
        <v>4.5</v>
      </c>
    </row>
    <row r="83" ht="12.75">
      <c r="T83" s="6"/>
    </row>
    <row r="84" spans="2:26" ht="12.75">
      <c r="B84" s="6" t="s">
        <v>105</v>
      </c>
      <c r="K84" s="6" t="s">
        <v>107</v>
      </c>
      <c r="S84" s="6"/>
      <c r="T84" s="11"/>
      <c r="U84" s="6"/>
      <c r="V84" s="6"/>
      <c r="W84" s="6"/>
      <c r="X84" s="6"/>
      <c r="Y84" s="6"/>
      <c r="Z84" s="6"/>
    </row>
    <row r="85" spans="1:26" ht="12.75">
      <c r="A85" s="6"/>
      <c r="B85" s="11" t="s">
        <v>15</v>
      </c>
      <c r="C85" s="6"/>
      <c r="D85" s="6"/>
      <c r="E85" s="6"/>
      <c r="F85" s="6"/>
      <c r="G85" s="6"/>
      <c r="H85" s="6"/>
      <c r="I85" s="6"/>
      <c r="J85" s="6"/>
      <c r="K85" s="11" t="s">
        <v>15</v>
      </c>
      <c r="L85" s="6"/>
      <c r="M85" s="6"/>
      <c r="N85" s="6"/>
      <c r="O85" s="6"/>
      <c r="P85" s="6"/>
      <c r="Q85" s="6"/>
      <c r="S85" s="6"/>
      <c r="T85" s="11"/>
      <c r="U85" s="9"/>
      <c r="V85" s="9"/>
      <c r="W85" s="9"/>
      <c r="X85" s="9"/>
      <c r="Y85" s="9"/>
      <c r="Z85" s="9"/>
    </row>
    <row r="86" spans="1:20" ht="12.75">
      <c r="A86" s="6" t="s">
        <v>0</v>
      </c>
      <c r="B86" s="11" t="s">
        <v>14</v>
      </c>
      <c r="C86" s="9">
        <v>0.05</v>
      </c>
      <c r="D86" s="9">
        <v>0.1</v>
      </c>
      <c r="E86" s="9">
        <v>0.15</v>
      </c>
      <c r="F86" s="9">
        <v>0.2</v>
      </c>
      <c r="G86" s="9">
        <v>0.25</v>
      </c>
      <c r="H86" s="9">
        <v>0.3</v>
      </c>
      <c r="I86" s="9"/>
      <c r="J86" s="6" t="s">
        <v>0</v>
      </c>
      <c r="K86" s="11" t="s">
        <v>14</v>
      </c>
      <c r="L86" s="9">
        <v>0.05</v>
      </c>
      <c r="M86" s="9">
        <v>0.1</v>
      </c>
      <c r="N86" s="9">
        <v>0.15</v>
      </c>
      <c r="O86" s="9">
        <v>0.2</v>
      </c>
      <c r="P86" s="9">
        <v>0.25</v>
      </c>
      <c r="Q86" s="9">
        <v>0.3</v>
      </c>
      <c r="S86" s="10"/>
      <c r="T86" s="5"/>
    </row>
    <row r="87" spans="1:20" ht="12.75">
      <c r="A87" s="10">
        <v>37313</v>
      </c>
      <c r="B87" s="4" t="s">
        <v>16</v>
      </c>
      <c r="C87">
        <f>198-155</f>
        <v>43</v>
      </c>
      <c r="D87">
        <f>312-247</f>
        <v>65</v>
      </c>
      <c r="E87">
        <v>50</v>
      </c>
      <c r="F87">
        <v>110</v>
      </c>
      <c r="G87">
        <v>150</v>
      </c>
      <c r="H87">
        <v>90</v>
      </c>
      <c r="J87" s="10">
        <v>37313</v>
      </c>
      <c r="K87" s="4" t="s">
        <v>16</v>
      </c>
      <c r="L87">
        <f>345-283</f>
        <v>62</v>
      </c>
      <c r="M87">
        <v>110</v>
      </c>
      <c r="N87">
        <v>100</v>
      </c>
      <c r="O87">
        <v>40</v>
      </c>
      <c r="P87">
        <v>90</v>
      </c>
      <c r="Q87">
        <v>55</v>
      </c>
      <c r="S87" s="10"/>
      <c r="T87" s="5"/>
    </row>
    <row r="88" spans="1:20" ht="12.75">
      <c r="A88" s="10">
        <v>37314</v>
      </c>
      <c r="B88" s="4" t="s">
        <v>2</v>
      </c>
      <c r="C88">
        <v>-9</v>
      </c>
      <c r="D88">
        <f>348-317</f>
        <v>31</v>
      </c>
      <c r="E88">
        <v>15</v>
      </c>
      <c r="F88">
        <v>10</v>
      </c>
      <c r="G88">
        <v>10</v>
      </c>
      <c r="H88">
        <v>0</v>
      </c>
      <c r="J88" s="10">
        <v>37314</v>
      </c>
      <c r="K88" s="4" t="s">
        <v>2</v>
      </c>
      <c r="L88" s="13"/>
      <c r="M88" s="13"/>
      <c r="N88" s="13"/>
      <c r="O88" s="13"/>
      <c r="P88" s="13"/>
      <c r="Q88" s="13"/>
      <c r="S88" s="10"/>
      <c r="T88" s="5"/>
    </row>
    <row r="89" spans="1:20" ht="12.75">
      <c r="A89" s="10">
        <v>37315</v>
      </c>
      <c r="B89" s="4" t="s">
        <v>4</v>
      </c>
      <c r="C89">
        <f>241-155</f>
        <v>86</v>
      </c>
      <c r="D89">
        <f>340-262</f>
        <v>78</v>
      </c>
      <c r="E89">
        <f>448-333</f>
        <v>115</v>
      </c>
      <c r="F89">
        <f>538-420</f>
        <v>118</v>
      </c>
      <c r="G89">
        <v>125</v>
      </c>
      <c r="H89">
        <v>100</v>
      </c>
      <c r="J89" s="10">
        <v>37315</v>
      </c>
      <c r="K89" s="4" t="s">
        <v>4</v>
      </c>
      <c r="L89" s="12">
        <f>385-274</f>
        <v>111</v>
      </c>
      <c r="M89" s="12">
        <v>160</v>
      </c>
      <c r="N89" s="12">
        <v>90</v>
      </c>
      <c r="O89" s="12">
        <v>40</v>
      </c>
      <c r="P89" s="12">
        <v>40</v>
      </c>
      <c r="Q89" s="12">
        <v>50</v>
      </c>
      <c r="S89" s="10"/>
      <c r="T89" s="5"/>
    </row>
    <row r="90" spans="1:20" ht="12.75">
      <c r="A90" s="10">
        <v>37316</v>
      </c>
      <c r="B90" s="4" t="s">
        <v>5</v>
      </c>
      <c r="C90">
        <v>92</v>
      </c>
      <c r="D90">
        <f>355-264</f>
        <v>91</v>
      </c>
      <c r="E90">
        <f>465-385</f>
        <v>80</v>
      </c>
      <c r="F90">
        <f>560-415</f>
        <v>145</v>
      </c>
      <c r="G90">
        <v>110</v>
      </c>
      <c r="H90">
        <v>30</v>
      </c>
      <c r="J90" s="10">
        <v>37316</v>
      </c>
      <c r="K90" s="4" t="s">
        <v>5</v>
      </c>
      <c r="L90" s="12">
        <f>274-147</f>
        <v>127</v>
      </c>
      <c r="M90" s="12">
        <v>110</v>
      </c>
      <c r="N90" s="12">
        <v>95</v>
      </c>
      <c r="O90" s="12">
        <v>125</v>
      </c>
      <c r="P90" s="12">
        <v>115</v>
      </c>
      <c r="Q90" s="12">
        <v>60</v>
      </c>
      <c r="S90" s="10"/>
      <c r="T90" s="5"/>
    </row>
    <row r="91" spans="1:20" ht="12.75">
      <c r="A91" s="10">
        <v>37317</v>
      </c>
      <c r="B91" s="4" t="s">
        <v>6</v>
      </c>
      <c r="J91" s="10">
        <v>37317</v>
      </c>
      <c r="K91" s="4" t="s">
        <v>6</v>
      </c>
      <c r="L91" s="12"/>
      <c r="M91" s="12"/>
      <c r="N91" s="12"/>
      <c r="O91" s="12"/>
      <c r="P91" s="12"/>
      <c r="Q91" s="12"/>
      <c r="T91" s="5"/>
    </row>
    <row r="92" spans="1:20" ht="12.75">
      <c r="A92" s="10">
        <v>37318</v>
      </c>
      <c r="B92" s="4" t="s">
        <v>20</v>
      </c>
      <c r="J92" s="10">
        <v>37318</v>
      </c>
      <c r="K92" s="4" t="s">
        <v>20</v>
      </c>
      <c r="L92" s="12"/>
      <c r="M92" s="12"/>
      <c r="N92" s="12"/>
      <c r="O92" s="12"/>
      <c r="P92" s="12"/>
      <c r="Q92" s="12"/>
      <c r="T92" s="5"/>
    </row>
    <row r="93" spans="1:20" ht="12.75">
      <c r="A93" s="10">
        <v>37319</v>
      </c>
      <c r="B93" s="4" t="s">
        <v>7</v>
      </c>
      <c r="C93">
        <f>264-160</f>
        <v>104</v>
      </c>
      <c r="D93">
        <f>400-272</f>
        <v>128</v>
      </c>
      <c r="E93">
        <f>520-385</f>
        <v>135</v>
      </c>
      <c r="F93">
        <f>590-425</f>
        <v>165</v>
      </c>
      <c r="G93">
        <v>195</v>
      </c>
      <c r="H93">
        <v>20</v>
      </c>
      <c r="J93" s="10">
        <v>37319</v>
      </c>
      <c r="K93" s="4" t="s">
        <v>7</v>
      </c>
      <c r="L93">
        <f>298-125</f>
        <v>173</v>
      </c>
      <c r="M93" s="12">
        <v>205</v>
      </c>
      <c r="N93" s="12">
        <v>205</v>
      </c>
      <c r="O93" s="12">
        <v>175</v>
      </c>
      <c r="P93" s="12">
        <v>195</v>
      </c>
      <c r="Q93" s="12">
        <v>195</v>
      </c>
      <c r="T93" s="11"/>
    </row>
    <row r="94" spans="1:26" ht="12.75">
      <c r="A94" s="10">
        <v>37320</v>
      </c>
      <c r="B94" s="4" t="s">
        <v>9</v>
      </c>
      <c r="C94">
        <f>296-152</f>
        <v>144</v>
      </c>
      <c r="D94">
        <f>415-258</f>
        <v>157</v>
      </c>
      <c r="E94">
        <f>531-410</f>
        <v>121</v>
      </c>
      <c r="F94">
        <f>640-452</f>
        <v>188</v>
      </c>
      <c r="G94">
        <v>190</v>
      </c>
      <c r="H94">
        <v>60</v>
      </c>
      <c r="J94" s="10">
        <v>37320</v>
      </c>
      <c r="K94" s="4" t="s">
        <v>9</v>
      </c>
      <c r="L94" s="16">
        <f>320-144</f>
        <v>176</v>
      </c>
      <c r="M94" s="16">
        <v>182</v>
      </c>
      <c r="N94" s="16">
        <v>190</v>
      </c>
      <c r="O94" s="16">
        <v>160</v>
      </c>
      <c r="P94" s="16">
        <v>160</v>
      </c>
      <c r="Q94" s="16">
        <v>160</v>
      </c>
      <c r="S94" s="6"/>
      <c r="T94" s="11"/>
      <c r="U94" s="9"/>
      <c r="V94" s="9"/>
      <c r="W94" s="9"/>
      <c r="X94" s="9"/>
      <c r="Y94" s="9"/>
      <c r="Z94" s="9"/>
    </row>
    <row r="95" spans="1:26" ht="12.75">
      <c r="A95" s="10"/>
      <c r="B95" s="4"/>
      <c r="D95" s="6" t="s">
        <v>17</v>
      </c>
      <c r="J95" s="10"/>
      <c r="K95" s="4"/>
      <c r="L95" s="9"/>
      <c r="M95" s="9" t="s">
        <v>17</v>
      </c>
      <c r="N95" s="9"/>
      <c r="O95" s="9"/>
      <c r="P95" s="9"/>
      <c r="Q95" s="9"/>
      <c r="S95" s="6"/>
      <c r="T95" s="11"/>
      <c r="U95" s="9"/>
      <c r="V95" s="9"/>
      <c r="W95" s="9"/>
      <c r="X95" s="9"/>
      <c r="Y95" s="9"/>
      <c r="Z95" s="9"/>
    </row>
    <row r="96" spans="1:20" ht="12.75">
      <c r="A96" s="6" t="s">
        <v>0</v>
      </c>
      <c r="B96" s="11" t="s">
        <v>14</v>
      </c>
      <c r="C96" s="9">
        <v>0.05</v>
      </c>
      <c r="D96" s="9">
        <v>0.1</v>
      </c>
      <c r="E96" s="9">
        <v>0.15</v>
      </c>
      <c r="F96" s="9">
        <v>0.2</v>
      </c>
      <c r="G96" s="9">
        <v>0.25</v>
      </c>
      <c r="H96" s="9">
        <v>0.3</v>
      </c>
      <c r="I96" s="9"/>
      <c r="J96" s="5"/>
      <c r="K96" s="5"/>
      <c r="L96" s="12"/>
      <c r="M96" s="12"/>
      <c r="N96" s="12"/>
      <c r="O96" s="12"/>
      <c r="P96" s="12"/>
      <c r="Q96" s="12"/>
      <c r="S96" s="10"/>
      <c r="T96" s="5"/>
    </row>
    <row r="97" spans="1:20" ht="12.75">
      <c r="A97" s="10">
        <v>37313</v>
      </c>
      <c r="B97" s="4" t="s">
        <v>16</v>
      </c>
      <c r="C97">
        <v>10.5</v>
      </c>
      <c r="D97">
        <v>22</v>
      </c>
      <c r="E97">
        <v>17</v>
      </c>
      <c r="F97">
        <v>16.5</v>
      </c>
      <c r="G97">
        <v>17</v>
      </c>
      <c r="H97">
        <v>10</v>
      </c>
      <c r="J97" s="10">
        <v>37313</v>
      </c>
      <c r="K97" s="4" t="s">
        <v>16</v>
      </c>
      <c r="L97" s="12">
        <v>27</v>
      </c>
      <c r="M97" s="12">
        <v>21</v>
      </c>
      <c r="N97" s="12">
        <v>15</v>
      </c>
      <c r="O97" s="12">
        <v>30</v>
      </c>
      <c r="P97" s="12">
        <v>13</v>
      </c>
      <c r="Q97" s="12">
        <v>28</v>
      </c>
      <c r="S97" s="10"/>
      <c r="T97" s="5"/>
    </row>
    <row r="98" spans="1:20" ht="12.75">
      <c r="A98" s="10">
        <v>37320</v>
      </c>
      <c r="B98" s="4" t="s">
        <v>9</v>
      </c>
      <c r="C98">
        <v>12.5</v>
      </c>
      <c r="D98">
        <v>14</v>
      </c>
      <c r="E98">
        <v>10</v>
      </c>
      <c r="F98">
        <v>15.3</v>
      </c>
      <c r="G98">
        <v>15</v>
      </c>
      <c r="H98">
        <v>34.5</v>
      </c>
      <c r="J98" s="10">
        <v>37320</v>
      </c>
      <c r="K98" s="4" t="s">
        <v>9</v>
      </c>
      <c r="L98" s="12">
        <v>16</v>
      </c>
      <c r="M98" s="12">
        <v>23</v>
      </c>
      <c r="N98" s="12">
        <v>18</v>
      </c>
      <c r="O98" s="12">
        <v>13</v>
      </c>
      <c r="P98" s="12">
        <v>27</v>
      </c>
      <c r="Q98" s="12">
        <v>30</v>
      </c>
      <c r="T98" s="5"/>
    </row>
    <row r="99" spans="2:20" ht="12.75">
      <c r="B99" s="5"/>
      <c r="K99" s="11"/>
      <c r="T99" s="11"/>
    </row>
    <row r="100" spans="2:26" ht="12.75">
      <c r="B100" s="11" t="s">
        <v>19</v>
      </c>
      <c r="K100" s="11" t="s">
        <v>19</v>
      </c>
      <c r="S100" s="6"/>
      <c r="T100" s="11"/>
      <c r="U100" s="9"/>
      <c r="V100" s="9"/>
      <c r="W100" s="9"/>
      <c r="X100" s="9"/>
      <c r="Y100" s="9"/>
      <c r="Z100" s="9"/>
    </row>
    <row r="101" spans="1:26" ht="12.75">
      <c r="A101" s="6" t="s">
        <v>0</v>
      </c>
      <c r="B101" s="11" t="s">
        <v>14</v>
      </c>
      <c r="C101" s="9">
        <v>0.05</v>
      </c>
      <c r="D101" s="9">
        <v>0.1</v>
      </c>
      <c r="E101" s="9">
        <v>0.15</v>
      </c>
      <c r="F101" s="9">
        <v>0.2</v>
      </c>
      <c r="G101" s="9">
        <v>0.25</v>
      </c>
      <c r="H101" s="9">
        <v>0.3</v>
      </c>
      <c r="I101" s="9"/>
      <c r="J101" s="6" t="s">
        <v>0</v>
      </c>
      <c r="K101" s="11" t="s">
        <v>14</v>
      </c>
      <c r="L101" s="9">
        <v>0.05</v>
      </c>
      <c r="M101" s="9">
        <v>0.1</v>
      </c>
      <c r="N101" s="9">
        <v>0.15</v>
      </c>
      <c r="O101" s="9">
        <v>0.2</v>
      </c>
      <c r="P101" s="9">
        <v>0.25</v>
      </c>
      <c r="Q101" s="9">
        <v>0.3</v>
      </c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10">
        <v>37313</v>
      </c>
      <c r="B102" s="4" t="s">
        <v>16</v>
      </c>
      <c r="C102" s="13" t="s">
        <v>20</v>
      </c>
      <c r="D102" s="13" t="s">
        <v>20</v>
      </c>
      <c r="E102" s="13" t="s">
        <v>20</v>
      </c>
      <c r="F102" s="13" t="s">
        <v>20</v>
      </c>
      <c r="G102" s="13" t="s">
        <v>20</v>
      </c>
      <c r="H102" s="13" t="s">
        <v>20</v>
      </c>
      <c r="I102" s="5"/>
      <c r="J102" s="10">
        <v>37313</v>
      </c>
      <c r="K102" s="4" t="s">
        <v>16</v>
      </c>
      <c r="L102" s="13" t="s">
        <v>20</v>
      </c>
      <c r="M102" s="13" t="s">
        <v>20</v>
      </c>
      <c r="N102" s="13" t="s">
        <v>106</v>
      </c>
      <c r="O102" s="13" t="s">
        <v>106</v>
      </c>
      <c r="P102" s="13" t="s">
        <v>106</v>
      </c>
      <c r="Q102" s="13" t="s">
        <v>106</v>
      </c>
      <c r="S102" s="5"/>
      <c r="T102" s="5"/>
      <c r="U102" s="5"/>
      <c r="V102" s="5"/>
      <c r="W102" s="5"/>
      <c r="X102" s="5"/>
      <c r="Y102" s="5"/>
      <c r="Z102" s="5"/>
    </row>
    <row r="103" spans="1:20" ht="12.75">
      <c r="A103" s="10">
        <v>37320</v>
      </c>
      <c r="B103" s="4" t="s">
        <v>9</v>
      </c>
      <c r="C103" s="13" t="s">
        <v>6</v>
      </c>
      <c r="D103" s="13" t="s">
        <v>6</v>
      </c>
      <c r="E103" s="13" t="s">
        <v>6</v>
      </c>
      <c r="F103" s="13" t="s">
        <v>6</v>
      </c>
      <c r="G103" s="13" t="s">
        <v>6</v>
      </c>
      <c r="H103" s="13" t="s">
        <v>6</v>
      </c>
      <c r="I103" s="5"/>
      <c r="J103" s="10">
        <v>37320</v>
      </c>
      <c r="K103" s="4" t="s">
        <v>9</v>
      </c>
      <c r="L103" s="13" t="s">
        <v>6</v>
      </c>
      <c r="M103" s="13" t="s">
        <v>104</v>
      </c>
      <c r="N103" s="13" t="s">
        <v>20</v>
      </c>
      <c r="O103" s="13" t="s">
        <v>20</v>
      </c>
      <c r="P103" s="13" t="s">
        <v>6</v>
      </c>
      <c r="Q103" s="13" t="s">
        <v>5</v>
      </c>
      <c r="T103" s="5"/>
    </row>
    <row r="104" spans="2:20" ht="12.75">
      <c r="B104" s="5"/>
      <c r="J104" s="6"/>
      <c r="K104" s="11"/>
      <c r="L104" s="9"/>
      <c r="M104" s="9"/>
      <c r="N104" s="9"/>
      <c r="O104" s="9"/>
      <c r="P104" s="9"/>
      <c r="Q104" s="9"/>
      <c r="T104" s="6"/>
    </row>
    <row r="105" spans="2:26" ht="12.75">
      <c r="B105" s="6"/>
      <c r="J105" s="5"/>
      <c r="K105" s="5"/>
      <c r="L105" s="12"/>
      <c r="M105" s="12"/>
      <c r="N105" s="12"/>
      <c r="O105" s="12"/>
      <c r="P105" s="12"/>
      <c r="Q105" s="12"/>
      <c r="S105" s="6"/>
      <c r="T105" s="11"/>
      <c r="U105" s="6"/>
      <c r="V105" s="6"/>
      <c r="W105" s="6"/>
      <c r="X105" s="6"/>
      <c r="Y105" s="6"/>
      <c r="Z105" s="6"/>
    </row>
    <row r="106" spans="1:26" ht="12.75">
      <c r="A106" s="6"/>
      <c r="B106" s="11"/>
      <c r="C106" s="6"/>
      <c r="D106" s="6"/>
      <c r="E106" s="6"/>
      <c r="F106" s="6"/>
      <c r="G106" s="6"/>
      <c r="H106" s="6"/>
      <c r="I106" s="6"/>
      <c r="J106" s="5"/>
      <c r="K106" s="5"/>
      <c r="L106" s="12"/>
      <c r="M106" s="12"/>
      <c r="N106" s="12"/>
      <c r="O106" s="12"/>
      <c r="P106" s="12"/>
      <c r="Q106" s="12"/>
      <c r="S106" s="6"/>
      <c r="T106" s="11"/>
      <c r="U106" s="9"/>
      <c r="V106" s="9"/>
      <c r="W106" s="9"/>
      <c r="X106" s="9"/>
      <c r="Y106" s="9"/>
      <c r="Z106" s="9"/>
    </row>
    <row r="107" spans="1:20" ht="12.75">
      <c r="A107" s="6"/>
      <c r="B107" s="11"/>
      <c r="C107" s="9"/>
      <c r="D107" s="9"/>
      <c r="E107" s="9"/>
      <c r="F107" s="9"/>
      <c r="G107" s="9"/>
      <c r="H107" s="9"/>
      <c r="I107" s="9"/>
      <c r="J107" s="5"/>
      <c r="K107" s="5"/>
      <c r="L107" s="12"/>
      <c r="M107" s="12"/>
      <c r="N107" s="12"/>
      <c r="O107" s="12"/>
      <c r="P107" s="12"/>
      <c r="Q107" s="12"/>
      <c r="S107" s="10"/>
      <c r="T107" s="5"/>
    </row>
    <row r="108" spans="1:26" ht="12.75">
      <c r="A108" s="10"/>
      <c r="B108" s="5"/>
      <c r="K108" s="11"/>
      <c r="S108" s="5"/>
      <c r="T108" s="5"/>
      <c r="U108" s="13"/>
      <c r="V108" s="13"/>
      <c r="W108" s="13"/>
      <c r="X108" s="13"/>
      <c r="Y108" s="13"/>
      <c r="Z108" s="13"/>
    </row>
    <row r="109" spans="1:26" ht="12.75">
      <c r="A109" s="5"/>
      <c r="B109" s="5"/>
      <c r="C109" s="13"/>
      <c r="D109" s="13"/>
      <c r="E109" s="13"/>
      <c r="F109" s="13"/>
      <c r="G109" s="13"/>
      <c r="H109" s="13"/>
      <c r="I109" s="13"/>
      <c r="J109" s="6"/>
      <c r="K109" s="11"/>
      <c r="L109" s="9"/>
      <c r="M109" s="9"/>
      <c r="N109" s="9"/>
      <c r="O109" s="9"/>
      <c r="P109" s="9"/>
      <c r="Q109" s="9"/>
      <c r="S109" s="5"/>
      <c r="T109" s="5"/>
      <c r="U109" s="12"/>
      <c r="V109" s="12"/>
      <c r="W109" s="12"/>
      <c r="X109" s="12"/>
      <c r="Y109" s="12"/>
      <c r="Z109" s="12"/>
    </row>
    <row r="110" spans="1:26" ht="12.75">
      <c r="A110" s="5"/>
      <c r="B110" s="5"/>
      <c r="C110" s="12"/>
      <c r="D110" s="12"/>
      <c r="E110" s="12"/>
      <c r="F110" s="12"/>
      <c r="G110" s="12"/>
      <c r="H110" s="12"/>
      <c r="I110" s="12"/>
      <c r="J110" s="5"/>
      <c r="K110" s="5"/>
      <c r="L110" s="5"/>
      <c r="M110" s="5"/>
      <c r="N110" s="5"/>
      <c r="O110" s="5"/>
      <c r="P110" s="5"/>
      <c r="Q110" s="5"/>
      <c r="S110" s="5"/>
      <c r="T110" s="5"/>
      <c r="U110" s="12"/>
      <c r="V110" s="12"/>
      <c r="W110" s="12"/>
      <c r="X110" s="12"/>
      <c r="Y110" s="12"/>
      <c r="Z110" s="12"/>
    </row>
    <row r="111" spans="1:26" ht="12.75">
      <c r="A111" s="5"/>
      <c r="B111" s="5"/>
      <c r="C111" s="12"/>
      <c r="D111" s="12"/>
      <c r="E111" s="12"/>
      <c r="F111" s="12"/>
      <c r="G111" s="12"/>
      <c r="H111" s="12"/>
      <c r="I111" s="12"/>
      <c r="J111" s="5"/>
      <c r="K111" s="5"/>
      <c r="L111" s="5"/>
      <c r="M111" s="5"/>
      <c r="N111" s="5"/>
      <c r="O111" s="5"/>
      <c r="P111" s="5"/>
      <c r="Q111" s="5"/>
      <c r="S111" s="5"/>
      <c r="T111" s="5"/>
      <c r="U111" s="12"/>
      <c r="V111" s="12"/>
      <c r="W111" s="12"/>
      <c r="X111" s="12"/>
      <c r="Y111" s="12"/>
      <c r="Z111" s="12"/>
    </row>
    <row r="112" spans="1:26" ht="12.75">
      <c r="A112" s="5"/>
      <c r="B112" s="5"/>
      <c r="C112" s="12"/>
      <c r="D112" s="12"/>
      <c r="E112" s="12"/>
      <c r="F112" s="12"/>
      <c r="G112" s="12"/>
      <c r="H112" s="12"/>
      <c r="I112" s="12"/>
      <c r="J112" s="12"/>
      <c r="K112" s="12"/>
      <c r="S112" s="5"/>
      <c r="T112" s="5"/>
      <c r="U112" s="12"/>
      <c r="V112" s="12"/>
      <c r="W112" s="12"/>
      <c r="X112" s="12"/>
      <c r="Y112" s="12"/>
      <c r="Z112" s="12"/>
    </row>
    <row r="113" spans="1:20" ht="12.75">
      <c r="A113" s="5"/>
      <c r="B113" s="5"/>
      <c r="C113" s="12"/>
      <c r="D113" s="12"/>
      <c r="E113" s="12"/>
      <c r="F113" s="12"/>
      <c r="G113" s="12"/>
      <c r="H113" s="12"/>
      <c r="I113" s="12"/>
      <c r="J113" s="12"/>
      <c r="K113" s="12"/>
      <c r="T113" s="11"/>
    </row>
    <row r="114" spans="2:26" ht="12.75">
      <c r="B114" s="11"/>
      <c r="S114" s="6"/>
      <c r="T114" s="11"/>
      <c r="U114" s="9"/>
      <c r="V114" s="9"/>
      <c r="W114" s="9"/>
      <c r="X114" s="9"/>
      <c r="Y114" s="9"/>
      <c r="Z114" s="9"/>
    </row>
    <row r="115" spans="1:26" ht="12.75">
      <c r="A115" s="6"/>
      <c r="B115" s="11"/>
      <c r="C115" s="9"/>
      <c r="D115" s="9"/>
      <c r="E115" s="9"/>
      <c r="F115" s="9"/>
      <c r="G115" s="9"/>
      <c r="H115" s="9"/>
      <c r="I115" s="9"/>
      <c r="J115" s="9"/>
      <c r="K115" s="9"/>
      <c r="S115" s="5"/>
      <c r="T115" s="5"/>
      <c r="U115" s="12"/>
      <c r="V115" s="12"/>
      <c r="W115" s="12"/>
      <c r="X115" s="12"/>
      <c r="Y115" s="12"/>
      <c r="Z115" s="12"/>
    </row>
    <row r="116" spans="1:26" ht="12.75">
      <c r="A116" s="5"/>
      <c r="B116" s="5"/>
      <c r="C116" s="12"/>
      <c r="D116" s="12"/>
      <c r="E116" s="12"/>
      <c r="F116" s="12"/>
      <c r="G116" s="12"/>
      <c r="H116" s="12"/>
      <c r="I116" s="12"/>
      <c r="J116" s="12"/>
      <c r="K116" s="12"/>
      <c r="S116" s="5"/>
      <c r="T116" s="5"/>
      <c r="U116" s="12"/>
      <c r="V116" s="12"/>
      <c r="W116" s="12"/>
      <c r="X116" s="12"/>
      <c r="Y116" s="12"/>
      <c r="Z116" s="12"/>
    </row>
    <row r="117" spans="1:26" ht="12.75">
      <c r="A117" s="5"/>
      <c r="B117" s="5"/>
      <c r="C117" s="12"/>
      <c r="D117" s="12"/>
      <c r="E117" s="12"/>
      <c r="F117" s="12"/>
      <c r="G117" s="12"/>
      <c r="H117" s="12"/>
      <c r="I117" s="12"/>
      <c r="J117" s="12"/>
      <c r="K117" s="12"/>
      <c r="S117" s="5"/>
      <c r="T117" s="5"/>
      <c r="U117" s="12"/>
      <c r="V117" s="12"/>
      <c r="W117" s="12"/>
      <c r="X117" s="12"/>
      <c r="Y117" s="12"/>
      <c r="Z117" s="12"/>
    </row>
    <row r="118" spans="1:20" ht="12.75">
      <c r="A118" s="5"/>
      <c r="B118" s="5"/>
      <c r="C118" s="12"/>
      <c r="D118" s="12"/>
      <c r="E118" s="12"/>
      <c r="F118" s="12"/>
      <c r="G118" s="12"/>
      <c r="H118" s="12"/>
      <c r="I118" s="12"/>
      <c r="J118" s="12"/>
      <c r="K118" s="12"/>
      <c r="T118" s="11"/>
    </row>
    <row r="119" spans="2:26" ht="12.75">
      <c r="B119" s="11"/>
      <c r="S119" s="6"/>
      <c r="T119" s="11"/>
      <c r="U119" s="9"/>
      <c r="V119" s="9"/>
      <c r="W119" s="9"/>
      <c r="X119" s="9"/>
      <c r="Y119" s="9"/>
      <c r="Z119" s="9"/>
    </row>
    <row r="120" spans="1:26" ht="12.75">
      <c r="A120" s="6"/>
      <c r="B120" s="11"/>
      <c r="C120" s="9"/>
      <c r="D120" s="9"/>
      <c r="E120" s="9"/>
      <c r="F120" s="9"/>
      <c r="G120" s="9"/>
      <c r="H120" s="9"/>
      <c r="I120" s="9"/>
      <c r="J120" s="9"/>
      <c r="K120" s="9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S122" s="5"/>
      <c r="T122" s="5"/>
      <c r="U122" s="5"/>
      <c r="V122" s="5"/>
      <c r="W122" s="5"/>
      <c r="X122" s="5"/>
      <c r="Y122" s="5"/>
      <c r="Z122" s="5"/>
    </row>
    <row r="123" spans="19:26" ht="12.75">
      <c r="S123" s="5"/>
      <c r="T123" s="5"/>
      <c r="U123" s="5"/>
      <c r="V123" s="5"/>
      <c r="W123" s="5"/>
      <c r="X123" s="5"/>
      <c r="Y123" s="5"/>
      <c r="Z123" s="5"/>
    </row>
    <row r="124" spans="19:26" ht="12.75">
      <c r="S124" s="5"/>
      <c r="T124" s="5"/>
      <c r="U124" s="5"/>
      <c r="V124" s="5"/>
      <c r="W124" s="5"/>
      <c r="X124" s="5"/>
      <c r="Y124" s="5"/>
      <c r="Z124" s="5"/>
    </row>
    <row r="125" spans="19:26" ht="12.75">
      <c r="S125" s="5"/>
      <c r="T125" s="5"/>
      <c r="U125" s="5"/>
      <c r="V125" s="5"/>
      <c r="W125" s="5"/>
      <c r="X125" s="5"/>
      <c r="Y125" s="5"/>
      <c r="Z125" s="5"/>
    </row>
    <row r="126" spans="19:26" ht="12.75">
      <c r="S126" s="5"/>
      <c r="T126" s="5"/>
      <c r="U126" s="5"/>
      <c r="V126" s="5"/>
      <c r="W126" s="5"/>
      <c r="X126" s="5"/>
      <c r="Y126" s="5"/>
      <c r="Z126" s="5"/>
    </row>
    <row r="127" spans="19:26" ht="12.75">
      <c r="S127" s="5"/>
      <c r="T127" s="5"/>
      <c r="U127" s="5"/>
      <c r="V127" s="5"/>
      <c r="W127" s="5"/>
      <c r="X127" s="5"/>
      <c r="Y127" s="5"/>
      <c r="Z127" s="5"/>
    </row>
    <row r="128" spans="19:26" ht="12.75">
      <c r="S128" s="5"/>
      <c r="T128" s="5"/>
      <c r="U128" s="5"/>
      <c r="V128" s="5"/>
      <c r="W128" s="5"/>
      <c r="X128" s="5"/>
      <c r="Y128" s="5"/>
      <c r="Z128" s="5"/>
    </row>
    <row r="129" spans="19:26" ht="12.75">
      <c r="S129" s="5"/>
      <c r="T129" s="5"/>
      <c r="U129" s="5"/>
      <c r="V129" s="5"/>
      <c r="W129" s="5"/>
      <c r="X129" s="5"/>
      <c r="Y129" s="5"/>
      <c r="Z129" s="5"/>
    </row>
    <row r="130" spans="19:26" ht="12.75">
      <c r="S130" s="5"/>
      <c r="T130" s="5"/>
      <c r="U130" s="5"/>
      <c r="V130" s="5"/>
      <c r="W130" s="5"/>
      <c r="X130" s="5"/>
      <c r="Y130" s="5"/>
      <c r="Z130" s="5"/>
    </row>
    <row r="131" spans="19:26" ht="12.75">
      <c r="S131" s="5"/>
      <c r="T131" s="5"/>
      <c r="U131" s="5"/>
      <c r="V131" s="5"/>
      <c r="W131" s="5"/>
      <c r="X131" s="5"/>
      <c r="Y131" s="5"/>
      <c r="Z131" s="5"/>
    </row>
    <row r="132" spans="19:26" ht="12.75">
      <c r="S132" s="5"/>
      <c r="T132" s="5"/>
      <c r="U132" s="5"/>
      <c r="V132" s="5"/>
      <c r="W132" s="5"/>
      <c r="X132" s="5"/>
      <c r="Y132" s="5"/>
      <c r="Z132" s="5"/>
    </row>
    <row r="133" spans="19:26" ht="12.75">
      <c r="S133" s="5"/>
      <c r="T133" s="5"/>
      <c r="U133" s="5"/>
      <c r="V133" s="5"/>
      <c r="W133" s="5"/>
      <c r="X133" s="5"/>
      <c r="Y133" s="5"/>
      <c r="Z13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Gallagher</dc:creator>
  <cp:keywords/>
  <dc:description/>
  <cp:lastModifiedBy>Bruce Huber</cp:lastModifiedBy>
  <dcterms:created xsi:type="dcterms:W3CDTF">2000-02-27T17:41:58Z</dcterms:created>
  <dcterms:modified xsi:type="dcterms:W3CDTF">2002-03-11T09:51:04Z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