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860" yWindow="64676" windowWidth="20160" windowHeight="15140" tabRatio="661" activeTab="2"/>
  </bookViews>
  <sheets>
    <sheet name="Physical 08" sheetId="1" r:id="rId1"/>
    <sheet name="Other Observations 08" sheetId="2" r:id="rId2"/>
    <sheet name="Ships 08" sheetId="3" r:id="rId3"/>
    <sheet name="Salinity_08" sheetId="4" r:id="rId4"/>
    <sheet name="Currents 08" sheetId="5" r:id="rId5"/>
    <sheet name="Tides 08" sheetId="6" r:id="rId6"/>
    <sheet name="Fish_08" sheetId="7" r:id="rId7"/>
    <sheet name="Chemistry_08" sheetId="8" r:id="rId8"/>
  </sheets>
  <definedNames>
    <definedName name="_xlnm.Print_Area" localSheetId="7">'Chemistry_08'!$A$1:$L$118</definedName>
    <definedName name="_xlnm.Print_Area" localSheetId="4">'Currents 08'!$A$1:$G$143</definedName>
    <definedName name="_xlnm.Print_Area" localSheetId="6">'Fish_08'!$A$1:$BL$38</definedName>
    <definedName name="_xlnm.Print_Area" localSheetId="0">'Physical 08'!$A$1:$M$151</definedName>
    <definedName name="_xlnm.Print_Area" localSheetId="3">'Salinity_08'!$A$1:$G$108</definedName>
  </definedNames>
  <calcPr fullCalcOnLoad="1"/>
</workbook>
</file>

<file path=xl/comments1.xml><?xml version="1.0" encoding="utf-8"?>
<comments xmlns="http://schemas.openxmlformats.org/spreadsheetml/2006/main">
  <authors>
    <author>Margie Turrin</author>
  </authors>
  <commentList>
    <comment ref="D21" authorId="0">
      <text>
        <r>
          <rPr>
            <b/>
            <sz val="9"/>
            <rFont val="Verdana"/>
            <family val="0"/>
          </rPr>
          <t>Margie Turrin:</t>
        </r>
        <r>
          <rPr>
            <sz val="9"/>
            <rFont val="Verdana"/>
            <family val="0"/>
          </rPr>
          <t xml:space="preserve">
gusts to 8 MPH</t>
        </r>
      </text>
    </comment>
    <comment ref="J24" authorId="0">
      <text>
        <r>
          <rPr>
            <b/>
            <sz val="9"/>
            <rFont val="Verdana"/>
            <family val="0"/>
          </rPr>
          <t>Margie Turrin:</t>
        </r>
        <r>
          <rPr>
            <sz val="9"/>
            <rFont val="Verdana"/>
            <family val="0"/>
          </rPr>
          <t xml:space="preserve">
as the day went on the chlorophyll # increased</t>
        </r>
      </text>
    </comment>
    <comment ref="K90" authorId="0">
      <text>
        <r>
          <rPr>
            <b/>
            <sz val="9"/>
            <rFont val="Verdana"/>
            <family val="0"/>
          </rPr>
          <t>Margie Turrin:</t>
        </r>
        <r>
          <rPr>
            <sz val="9"/>
            <rFont val="Verdana"/>
            <family val="0"/>
          </rPr>
          <t xml:space="preserve">
used in area where seining occurred so stirred up mud</t>
        </r>
      </text>
    </comment>
    <comment ref="J96" authorId="0">
      <text>
        <r>
          <rPr>
            <b/>
            <sz val="9"/>
            <rFont val="Verdana"/>
            <family val="0"/>
          </rPr>
          <t>Margie Turrin:</t>
        </r>
        <r>
          <rPr>
            <sz val="9"/>
            <rFont val="Verdana"/>
            <family val="0"/>
          </rPr>
          <t xml:space="preserve">
at water's edge</t>
        </r>
      </text>
    </comment>
    <comment ref="J97" authorId="0">
      <text>
        <r>
          <rPr>
            <b/>
            <sz val="9"/>
            <rFont val="Verdana"/>
            <family val="0"/>
          </rPr>
          <t>Margie Turrin:</t>
        </r>
        <r>
          <rPr>
            <sz val="9"/>
            <rFont val="Verdana"/>
            <family val="0"/>
          </rPr>
          <t xml:space="preserve">
10 meters from edge</t>
        </r>
      </text>
    </comment>
  </commentList>
</comments>
</file>

<file path=xl/comments4.xml><?xml version="1.0" encoding="utf-8"?>
<comments xmlns="http://schemas.openxmlformats.org/spreadsheetml/2006/main">
  <authors>
    <author>NYSDEC</author>
    <author>Margie Turrin</author>
  </authors>
  <commentList>
    <comment ref="D46" authorId="0">
      <text>
        <r>
          <rPr>
            <b/>
            <sz val="10"/>
            <rFont val="Tahoma"/>
            <family val="0"/>
          </rPr>
          <t>NYSDEC:</t>
        </r>
        <r>
          <rPr>
            <sz val="10"/>
            <rFont val="Tahoma"/>
            <family val="0"/>
          </rPr>
          <t xml:space="preserve">
This is a very high number for this site</t>
        </r>
      </text>
    </comment>
    <comment ref="F46" authorId="1">
      <text>
        <r>
          <rPr>
            <b/>
            <sz val="9"/>
            <rFont val="Verdana"/>
            <family val="0"/>
          </rPr>
          <t>Margie Turrin:</t>
        </r>
        <r>
          <rPr>
            <sz val="9"/>
            <rFont val="Verdana"/>
            <family val="0"/>
          </rPr>
          <t xml:space="preserve">
This test kit is probably not able to accurately read at this salinity level</t>
        </r>
      </text>
    </comment>
    <comment ref="D43" authorId="1">
      <text>
        <r>
          <rPr>
            <b/>
            <sz val="9"/>
            <rFont val="Verdana"/>
            <family val="0"/>
          </rPr>
          <t xml:space="preserve">Margie Turrin: </t>
        </r>
        <r>
          <rPr>
            <sz val="9"/>
            <rFont val="Verdana"/>
            <family val="0"/>
          </rPr>
          <t>reading taken at location
furthest into the HR from Nyack Brook</t>
        </r>
      </text>
    </comment>
  </commentList>
</comments>
</file>

<file path=xl/comments7.xml><?xml version="1.0" encoding="utf-8"?>
<comments xmlns="http://schemas.openxmlformats.org/spreadsheetml/2006/main">
  <authors>
    <author>argocd</author>
    <author>margie Turrin</author>
  </authors>
  <commentList>
    <comment ref="A1" authorId="0">
      <text>
        <r>
          <rPr>
            <b/>
            <sz val="9"/>
            <rFont val="Verdana"/>
            <family val="0"/>
          </rPr>
          <t>margie Turrin:</t>
        </r>
        <r>
          <rPr>
            <sz val="9"/>
            <rFont val="Verdana"/>
            <family val="0"/>
          </rPr>
          <t xml:space="preserve">
12cm</t>
        </r>
      </text>
    </comment>
    <comment ref="A1" authorId="0">
      <text>
        <r>
          <rPr>
            <b/>
            <sz val="9"/>
            <rFont val="Verdana"/>
            <family val="0"/>
          </rPr>
          <t>margie Turrin:</t>
        </r>
        <r>
          <rPr>
            <sz val="9"/>
            <rFont val="Verdana"/>
            <family val="0"/>
          </rPr>
          <t xml:space="preserve">
10 cm</t>
        </r>
      </text>
    </comment>
    <comment ref="A1" authorId="0">
      <text>
        <r>
          <rPr>
            <b/>
            <sz val="9"/>
            <rFont val="Verdana"/>
            <family val="0"/>
          </rPr>
          <t>margie Turrin:</t>
        </r>
        <r>
          <rPr>
            <sz val="9"/>
            <rFont val="Verdana"/>
            <family val="0"/>
          </rPr>
          <t xml:space="preserve">
8 adult (14 cm) - 6 m/2 f
6 juvenile (3 cm) </t>
        </r>
      </text>
    </comment>
    <comment ref="O10" authorId="1">
      <text>
        <r>
          <rPr>
            <b/>
            <sz val="9"/>
            <rFont val="Verdana"/>
            <family val="0"/>
          </rPr>
          <t>margie Turrin:</t>
        </r>
        <r>
          <rPr>
            <sz val="9"/>
            <rFont val="Verdana"/>
            <family val="0"/>
          </rPr>
          <t xml:space="preserve">
6 cm max.</t>
        </r>
      </text>
    </comment>
  </commentList>
</comments>
</file>

<file path=xl/comments8.xml><?xml version="1.0" encoding="utf-8"?>
<comments xmlns="http://schemas.openxmlformats.org/spreadsheetml/2006/main">
  <authors>
    <author>argocd</author>
    <author>margie Turrin</author>
  </authors>
  <commentList>
    <comment ref="A1" authorId="0">
      <text>
        <r>
          <rPr>
            <b/>
            <sz val="9"/>
            <rFont val="Verdana"/>
            <family val="0"/>
          </rPr>
          <t>Trial User:</t>
        </r>
        <r>
          <rPr>
            <sz val="9"/>
            <rFont val="Verdana"/>
            <family val="0"/>
          </rPr>
          <t xml:space="preserve">
temperatures recorded low - used Tom Lake's as more in line with others in the river</t>
        </r>
      </text>
    </comment>
    <comment ref="A1" authorId="0">
      <text>
        <r>
          <rPr>
            <b/>
            <sz val="9"/>
            <rFont val="Verdana"/>
            <family val="0"/>
          </rPr>
          <t>margie Turrin:</t>
        </r>
        <r>
          <rPr>
            <sz val="9"/>
            <rFont val="Verdana"/>
            <family val="0"/>
          </rPr>
          <t xml:space="preserve">
???</t>
        </r>
      </text>
    </comment>
    <comment ref="H77" authorId="1">
      <text>
        <r>
          <rPr>
            <b/>
            <sz val="9"/>
            <rFont val="Verdana"/>
            <family val="0"/>
          </rPr>
          <t>margie Turrin:</t>
        </r>
        <r>
          <rPr>
            <sz val="9"/>
            <rFont val="Verdana"/>
            <family val="0"/>
          </rPr>
          <t xml:space="preserve">
test strips</t>
        </r>
      </text>
    </comment>
    <comment ref="J93" authorId="1">
      <text>
        <r>
          <rPr>
            <b/>
            <sz val="9"/>
            <rFont val="Verdana"/>
            <family val="0"/>
          </rPr>
          <t>margie Turrin:</t>
        </r>
        <r>
          <rPr>
            <sz val="9"/>
            <rFont val="Verdana"/>
            <family val="0"/>
          </rPr>
          <t xml:space="preserve">
test was not read in timely manner - may have impacted results.</t>
        </r>
      </text>
    </comment>
    <comment ref="K93" authorId="1">
      <text>
        <r>
          <rPr>
            <b/>
            <sz val="9"/>
            <rFont val="Verdana"/>
            <family val="0"/>
          </rPr>
          <t>margie Turrin:</t>
        </r>
        <r>
          <rPr>
            <sz val="9"/>
            <rFont val="Verdana"/>
            <family val="0"/>
          </rPr>
          <t xml:space="preserve">
test was not read in timely manner - may have impacted results.</t>
        </r>
      </text>
    </comment>
  </commentList>
</comments>
</file>

<file path=xl/sharedStrings.xml><?xml version="1.0" encoding="utf-8"?>
<sst xmlns="http://schemas.openxmlformats.org/spreadsheetml/2006/main" count="1074" uniqueCount="401">
  <si>
    <t>Current differs from the main stem here.  At 10:35 AM you could visually see the switch in current as a line of froth in the water as the main stem shifted differently then the shallows.</t>
  </si>
  <si>
    <t>Rm 18</t>
  </si>
  <si>
    <t>Hummingbirds, minnows, crab, not lots of people fishing, train and factory workers</t>
  </si>
  <si>
    <t>Unidentified warbler hopping on the rocks</t>
  </si>
  <si>
    <t>Birds observed - Bluejays, salt marsh sparrows, swift, mockingbird, crow red rail hawk, black crown night heron</t>
  </si>
  <si>
    <t>pigeons, seagulls, squirrels</t>
  </si>
  <si>
    <t>Trawl net became fouled by 2 old fish traps.  Traps covered with seaweed and housed a few mussles and sea squirts.  Traps also accumulated marine debris - platsic bags, old cups, old can &amp; piece of tire.</t>
  </si>
  <si>
    <t>Rocks, blue sky, water has small waves, no clouds today, birds, water greenish blue, water and wind are cold,</t>
  </si>
  <si>
    <t>Birds - seagulls, geese and ducks</t>
  </si>
  <si>
    <t xml:space="preserve">Seagulls, fish, feathers in the water </t>
  </si>
  <si>
    <t>If you are closer to the water it looks green, from far away it looks blue</t>
  </si>
  <si>
    <t>RM -7</t>
  </si>
  <si>
    <t>Minerva (boat) anchored and during the switch in the currents it turned the entire boat so that it faced the other direction!</t>
  </si>
  <si>
    <t>11:30 AM to 12:10 PM</t>
  </si>
  <si>
    <t>non tidal section so all flow is south</t>
  </si>
  <si>
    <t>Near Shore flowing North slolw</t>
  </si>
  <si>
    <t>Main Channel flowing South Slowly</t>
  </si>
  <si>
    <t>Still</t>
  </si>
  <si>
    <t>East RM 1E</t>
  </si>
  <si>
    <t>Large Flock of Geese heading South</t>
  </si>
  <si>
    <t>Much smaller flock heading South</t>
  </si>
  <si>
    <t>RM 102</t>
  </si>
  <si>
    <t>A flock of swan flew in and swam around most of the day, immature bald eagle, several cormorants, mallard duck</t>
  </si>
  <si>
    <t>3 migrating butterflies</t>
  </si>
  <si>
    <t>Bald Eagle</t>
  </si>
  <si>
    <t xml:space="preserve">It was quite a day at the river.  We saw four people other than ourselves using the park.  There were a few birds, a sail boat and one small motor boat.  </t>
  </si>
  <si>
    <t>MCS students enjoyed a day in our outdoor classroom.  Although the weather and water were cold, the students took the opportunity to wear boots, waders and gloves to take water samples and search for macroinvertebrates.  Students remarked about the clarity of the water and the overall peacefulness of the scene, and about how grateful they are to call this end of the Hudson “home”.</t>
  </si>
  <si>
    <t>2 double crested cormorants</t>
  </si>
  <si>
    <t>1 Great Egret</t>
  </si>
  <si>
    <t>10 ring billed gulls</t>
  </si>
  <si>
    <t>1 herring gull</t>
  </si>
  <si>
    <t>26 American Grow</t>
  </si>
  <si>
    <t>3 Monarch butterfly</t>
  </si>
  <si>
    <t>4 ducks close to shore</t>
  </si>
  <si>
    <t xml:space="preserve">Upon arrival at the beach we were in complete shade.  This made for a very cold day at the beach.  During low tide the beach is exposed for approximately 12-20 ft.  We did not catch much in our area because the beach is located in a cove like inlet area.  During high tide the entire beach area is covered in water. Although the day was cold we had a great time and we look forward to next year.  </t>
  </si>
  <si>
    <t>Great estuary within an estuary observed between the Hudson and the Byack Brook</t>
  </si>
  <si>
    <t>Express Marine Inc,</t>
  </si>
  <si>
    <t>refractometer</t>
  </si>
  <si>
    <t>RM 61W</t>
  </si>
  <si>
    <t>RM 61 E</t>
  </si>
  <si>
    <t>RM 2 RP</t>
  </si>
  <si>
    <t>RM 2 HS</t>
  </si>
  <si>
    <t>East RM4.2</t>
  </si>
  <si>
    <t>instant ocean hydrometer</t>
  </si>
  <si>
    <t>RM Jamaica Bay</t>
  </si>
  <si>
    <t>hydrometer/ refractometer</t>
  </si>
  <si>
    <t>0-5</t>
  </si>
  <si>
    <t>RM 144</t>
  </si>
  <si>
    <t>Turbidity JTU</t>
  </si>
  <si>
    <t>Turbidity secchi (cm)</t>
  </si>
  <si>
    <t>Turbidity NTU</t>
  </si>
  <si>
    <t>SSW</t>
  </si>
  <si>
    <t>8 to 12</t>
  </si>
  <si>
    <t>SE</t>
  </si>
  <si>
    <t>2 to 3</t>
  </si>
  <si>
    <t>N/NE</t>
  </si>
  <si>
    <t xml:space="preserve">RM 18.5 ABB </t>
  </si>
  <si>
    <t>RM 18 Bez</t>
  </si>
  <si>
    <t>Harlem 13 Sh</t>
  </si>
  <si>
    <t>Harlem 13 Sw</t>
  </si>
  <si>
    <t>5 to 8</t>
  </si>
  <si>
    <t>11 to 16</t>
  </si>
  <si>
    <t>W</t>
  </si>
  <si>
    <t>RM 3.5 SB</t>
  </si>
  <si>
    <t>RM 2.HS</t>
  </si>
  <si>
    <t>&gt; 61</t>
  </si>
  <si>
    <t>East RM 8</t>
  </si>
  <si>
    <t>East Rm 4.2</t>
  </si>
  <si>
    <t>East RM 4</t>
  </si>
  <si>
    <t>Jamaica Bay</t>
  </si>
  <si>
    <t>11 to 13</t>
  </si>
  <si>
    <t>still</t>
  </si>
  <si>
    <t>Measuring down from water level to dock</t>
  </si>
  <si>
    <t>Slack</t>
  </si>
  <si>
    <t>Rm 57</t>
  </si>
  <si>
    <t>Low tide was at 12:36. Tide should have been falling all AM?</t>
  </si>
  <si>
    <t>ebb</t>
  </si>
  <si>
    <t>slack</t>
  </si>
  <si>
    <t>?</t>
  </si>
  <si>
    <t>RM 4.5</t>
  </si>
  <si>
    <t>RM 4</t>
  </si>
  <si>
    <t>90 cm</t>
  </si>
  <si>
    <t>Tug</t>
  </si>
  <si>
    <t>Marglot</t>
  </si>
  <si>
    <t>Grey</t>
  </si>
  <si>
    <t>Full</t>
  </si>
  <si>
    <t>Barge &amp; Tug</t>
  </si>
  <si>
    <t>Commercial Ships</t>
  </si>
  <si>
    <t>Oil Barge</t>
  </si>
  <si>
    <t>Large Ship</t>
  </si>
  <si>
    <t>Light</t>
  </si>
  <si>
    <t>RTC 80</t>
  </si>
  <si>
    <t>Black &amp; Red</t>
  </si>
  <si>
    <t>Passenger Boat</t>
  </si>
  <si>
    <t>American Star</t>
  </si>
  <si>
    <t>Pride of Hudson</t>
  </si>
  <si>
    <t>White</t>
  </si>
  <si>
    <t>Empty</t>
  </si>
  <si>
    <t>Cargo Ship</t>
  </si>
  <si>
    <t>Rm 31</t>
  </si>
  <si>
    <t>Black Cargo</t>
  </si>
  <si>
    <t>Sargeant 2</t>
  </si>
  <si>
    <t>Fishing Boat</t>
  </si>
  <si>
    <t>Red &amp; Black</t>
  </si>
  <si>
    <t>Buchanan 12</t>
  </si>
  <si>
    <t>stone barge</t>
  </si>
  <si>
    <t>Tug - Red</t>
  </si>
  <si>
    <t>White &amp; Bloack/Red barge</t>
  </si>
  <si>
    <t>gravel</t>
  </si>
  <si>
    <t xml:space="preserve">at GW Bridge </t>
  </si>
  <si>
    <t>King Phillip</t>
  </si>
  <si>
    <t>North River 2 tugs pushing</t>
  </si>
  <si>
    <t>DEC Boat</t>
  </si>
  <si>
    <t>Grey/White</t>
  </si>
  <si>
    <t>Circle Line</t>
  </si>
  <si>
    <t>Anchord</t>
  </si>
  <si>
    <t>Westbound</t>
  </si>
  <si>
    <t>Liberty</t>
  </si>
  <si>
    <t>Cargo</t>
  </si>
  <si>
    <t>APL</t>
  </si>
  <si>
    <t>Minerva</t>
  </si>
  <si>
    <t>Anchored</t>
  </si>
  <si>
    <t>DEP boat</t>
  </si>
  <si>
    <t>Garter snake along the shore</t>
  </si>
  <si>
    <t>Eagle &amp; Geese</t>
  </si>
  <si>
    <t>Wind MPH</t>
  </si>
  <si>
    <t>N</t>
  </si>
  <si>
    <t>Wind Direction -  from</t>
  </si>
  <si>
    <t>RM 25 W</t>
  </si>
  <si>
    <t>RM 18</t>
  </si>
  <si>
    <t>Drop Count</t>
  </si>
  <si>
    <t>tug &amp; barge</t>
  </si>
  <si>
    <t>SW</t>
  </si>
  <si>
    <t>Rm 103</t>
  </si>
  <si>
    <t>4 to 2</t>
  </si>
  <si>
    <t>RM 103</t>
  </si>
  <si>
    <t>many</t>
  </si>
  <si>
    <t>East RM1E</t>
  </si>
  <si>
    <t>East RM1W</t>
  </si>
  <si>
    <t>Each Salinity reading per site</t>
  </si>
  <si>
    <t>TOTALS</t>
  </si>
  <si>
    <t>Rm 84.5</t>
  </si>
  <si>
    <t>DO avg for graphing</t>
  </si>
  <si>
    <t>pH avg for graphing</t>
  </si>
  <si>
    <t>southbound</t>
  </si>
  <si>
    <t>RM 115</t>
  </si>
  <si>
    <t>TOTALS - FISH</t>
  </si>
  <si>
    <t>TOTALS - CATCH</t>
  </si>
  <si>
    <t>damselfly nymph</t>
  </si>
  <si>
    <t>dragonfly nymph</t>
  </si>
  <si>
    <t>mayflynymph</t>
  </si>
  <si>
    <t>stonefly nymph</t>
  </si>
  <si>
    <t>4 to 6</t>
  </si>
  <si>
    <t xml:space="preserve">RM 18 </t>
  </si>
  <si>
    <t>Buchanan</t>
  </si>
  <si>
    <t>NE</t>
  </si>
  <si>
    <t xml:space="preserve">RM25 </t>
  </si>
  <si>
    <t>surface samples</t>
  </si>
  <si>
    <t>bottom samples</t>
  </si>
  <si>
    <t>RM 35</t>
  </si>
  <si>
    <t>loaded</t>
  </si>
  <si>
    <t>unloaded</t>
  </si>
  <si>
    <t>comment</t>
  </si>
  <si>
    <t>hydrometer</t>
  </si>
  <si>
    <t xml:space="preserve">no salinity recorded at all </t>
  </si>
  <si>
    <t>Barge</t>
  </si>
  <si>
    <t>Atlantic silverside</t>
  </si>
  <si>
    <t>mummichog</t>
  </si>
  <si>
    <t>hogchoker</t>
  </si>
  <si>
    <t>golden shiner</t>
  </si>
  <si>
    <t>spottail shiner</t>
  </si>
  <si>
    <t>sunfish</t>
  </si>
  <si>
    <t>herring</t>
  </si>
  <si>
    <t>tesselated darter</t>
  </si>
  <si>
    <t>X</t>
  </si>
  <si>
    <t>Wind Beaufort</t>
  </si>
  <si>
    <t>Wind Kts</t>
  </si>
  <si>
    <t>RM 145</t>
  </si>
  <si>
    <t>Rm 145</t>
  </si>
  <si>
    <t>RM 61 W</t>
  </si>
  <si>
    <t>North</t>
  </si>
  <si>
    <t>Southbound</t>
  </si>
  <si>
    <t>Unit</t>
  </si>
  <si>
    <t>RM28</t>
  </si>
  <si>
    <t>RM 25E</t>
  </si>
  <si>
    <t>drop kit</t>
  </si>
  <si>
    <t>9:00AM</t>
  </si>
  <si>
    <t xml:space="preserve">South </t>
  </si>
  <si>
    <t xml:space="preserve">drop count </t>
  </si>
  <si>
    <t>Tugboat</t>
  </si>
  <si>
    <t>RM 92</t>
  </si>
  <si>
    <t>Rm 92</t>
  </si>
  <si>
    <t>RM 87</t>
  </si>
  <si>
    <t>Rm 87</t>
  </si>
  <si>
    <t>1 to 3</t>
  </si>
  <si>
    <t>RM 85</t>
  </si>
  <si>
    <t>RM -11</t>
  </si>
  <si>
    <t>Nitrates ppm</t>
  </si>
  <si>
    <t>RM 2.5 CS_Wallerstein</t>
  </si>
  <si>
    <t>RM 2</t>
  </si>
  <si>
    <t>NY Waterway</t>
  </si>
  <si>
    <t>Ferry</t>
  </si>
  <si>
    <t>NY water</t>
  </si>
  <si>
    <t>Circleline</t>
  </si>
  <si>
    <t xml:space="preserve">RM 2 </t>
  </si>
  <si>
    <t>East RM4</t>
  </si>
  <si>
    <t xml:space="preserve">RM 85 </t>
  </si>
  <si>
    <t>x</t>
  </si>
  <si>
    <t>Rm 78</t>
  </si>
  <si>
    <t>RM 78</t>
  </si>
  <si>
    <t>Rm 124</t>
  </si>
  <si>
    <t xml:space="preserve">Rm 124 </t>
  </si>
  <si>
    <t>bluegill</t>
  </si>
  <si>
    <t>brook silverside</t>
  </si>
  <si>
    <t>minnow, silvery</t>
  </si>
  <si>
    <t>American shad</t>
  </si>
  <si>
    <t>RM 57</t>
  </si>
  <si>
    <t>alewife</t>
  </si>
  <si>
    <t>smallmouth bass</t>
  </si>
  <si>
    <t>RM 52.5</t>
  </si>
  <si>
    <t>stickleback</t>
  </si>
  <si>
    <t>RM 31</t>
  </si>
  <si>
    <t>RM 30</t>
  </si>
  <si>
    <t>harris crab</t>
  </si>
  <si>
    <t>naked goby</t>
  </si>
  <si>
    <t>shore srimp</t>
  </si>
  <si>
    <t>RM 25 E</t>
  </si>
  <si>
    <t>blenny</t>
  </si>
  <si>
    <t>softsehell clam</t>
  </si>
  <si>
    <t>RM 17</t>
  </si>
  <si>
    <t>Asian shore crab</t>
  </si>
  <si>
    <t>shore crab</t>
  </si>
  <si>
    <t>rock crab</t>
  </si>
  <si>
    <t>RM 14</t>
  </si>
  <si>
    <t>mud crab</t>
  </si>
  <si>
    <t>barnacles</t>
  </si>
  <si>
    <t>RM 13 W</t>
  </si>
  <si>
    <t>RM 13 Hrl</t>
  </si>
  <si>
    <t>RM 7 Cwtr</t>
  </si>
  <si>
    <t>moonfish</t>
  </si>
  <si>
    <t>weakfish</t>
  </si>
  <si>
    <t>kingfish</t>
  </si>
  <si>
    <t>100 sm</t>
  </si>
  <si>
    <t>green crab</t>
  </si>
  <si>
    <t xml:space="preserve">snail </t>
  </si>
  <si>
    <t>RM 96.5</t>
  </si>
  <si>
    <t>Chlorophyll Visual Assessment</t>
  </si>
  <si>
    <t>RM Site Time</t>
  </si>
  <si>
    <t>Comments</t>
  </si>
  <si>
    <t>Salinity  Technique</t>
  </si>
  <si>
    <t>% Saturation</t>
  </si>
  <si>
    <t>pH</t>
  </si>
  <si>
    <t>RM 4 P84</t>
  </si>
  <si>
    <t>unchanged</t>
  </si>
  <si>
    <t>RM2.5 CS_NYCSWCD</t>
  </si>
  <si>
    <t>RM 2.5 CS_Calhoun</t>
  </si>
  <si>
    <t>RM 2.5 CS_NYCSWCD</t>
  </si>
  <si>
    <t>Full/Empty</t>
  </si>
  <si>
    <t>Other Observations</t>
  </si>
  <si>
    <t>RM 300</t>
  </si>
  <si>
    <t>Water Temp °F</t>
  </si>
  <si>
    <t>Water Temp °C</t>
  </si>
  <si>
    <t>Air Temp. °F</t>
  </si>
  <si>
    <t>Air Temp. °C</t>
  </si>
  <si>
    <t>Height cm</t>
  </si>
  <si>
    <t>Rising</t>
  </si>
  <si>
    <t>Falling</t>
  </si>
  <si>
    <t>Cm/min</t>
  </si>
  <si>
    <t>cm/sec</t>
  </si>
  <si>
    <t>N/S</t>
  </si>
  <si>
    <t>Knots cm/sec/50</t>
  </si>
  <si>
    <t>Ebb/Flood/Still</t>
  </si>
  <si>
    <t xml:space="preserve">RM 300 </t>
  </si>
  <si>
    <t>South</t>
  </si>
  <si>
    <t>Ebb</t>
  </si>
  <si>
    <t>DO ppm</t>
  </si>
  <si>
    <t>Rm 76</t>
  </si>
  <si>
    <t>RM 76</t>
  </si>
  <si>
    <t>Surface Samples</t>
  </si>
  <si>
    <r>
      <t>RM 85</t>
    </r>
    <r>
      <rPr>
        <sz val="10"/>
        <rFont val="Verdana"/>
        <family val="0"/>
      </rPr>
      <t xml:space="preserve"> </t>
    </r>
  </si>
  <si>
    <t xml:space="preserve">RM 76 </t>
  </si>
  <si>
    <t>RM 25W</t>
  </si>
  <si>
    <t>E</t>
  </si>
  <si>
    <t>Northbound</t>
  </si>
  <si>
    <t>light</t>
  </si>
  <si>
    <t>Name</t>
  </si>
  <si>
    <t>Phosphates ppm</t>
  </si>
  <si>
    <t>Alkalinity mg/L</t>
  </si>
  <si>
    <t>RM 32</t>
  </si>
  <si>
    <t>RM 84.5</t>
  </si>
  <si>
    <t>empty</t>
  </si>
  <si>
    <t>6 to 11</t>
  </si>
  <si>
    <t>RM -11 BP</t>
  </si>
  <si>
    <t>RM -7 FW</t>
  </si>
  <si>
    <t>RM -4 FW</t>
  </si>
  <si>
    <t>Cargo ship</t>
  </si>
  <si>
    <t>RM 133</t>
  </si>
  <si>
    <t>RM 58</t>
  </si>
  <si>
    <t>RM 59</t>
  </si>
  <si>
    <t>Rm 58</t>
  </si>
  <si>
    <t>ppt</t>
  </si>
  <si>
    <t>RM 41</t>
  </si>
  <si>
    <t>meter</t>
  </si>
  <si>
    <t>Rm 41</t>
  </si>
  <si>
    <t>not recorded</t>
  </si>
  <si>
    <t xml:space="preserve">RM 41 </t>
  </si>
  <si>
    <t>test strip</t>
  </si>
  <si>
    <t>Flood</t>
  </si>
  <si>
    <t>RM 124</t>
  </si>
  <si>
    <t xml:space="preserve">RM 96.5 </t>
  </si>
  <si>
    <t>Harlem 13</t>
  </si>
  <si>
    <t>Harlem 14</t>
  </si>
  <si>
    <t>RM 7 BB</t>
  </si>
  <si>
    <t>RM 7 LGH</t>
  </si>
  <si>
    <t>oyster toad fish</t>
  </si>
  <si>
    <t>RM 5.5</t>
  </si>
  <si>
    <t xml:space="preserve">West </t>
  </si>
  <si>
    <t xml:space="preserve">RM 5.5 </t>
  </si>
  <si>
    <t>RM 4 SB</t>
  </si>
  <si>
    <t>RM 28</t>
  </si>
  <si>
    <t xml:space="preserve">RM for graphing </t>
  </si>
  <si>
    <t>Salinity averages for graphing</t>
  </si>
  <si>
    <t>7 to 10</t>
  </si>
  <si>
    <t>no plants in H20 to add 02</t>
  </si>
  <si>
    <t>Rm 144</t>
  </si>
  <si>
    <t>RM 124.5</t>
  </si>
  <si>
    <t>Rm 102</t>
  </si>
  <si>
    <t>RM 18.5</t>
  </si>
  <si>
    <t>Rm 18.5</t>
  </si>
  <si>
    <t>Rm 13</t>
  </si>
  <si>
    <t>RM 13</t>
  </si>
  <si>
    <t>NW</t>
  </si>
  <si>
    <t>Chloride strips</t>
  </si>
  <si>
    <t>ppm</t>
  </si>
  <si>
    <t>10:0-noon</t>
  </si>
  <si>
    <t>reported as chloride but adjusted for total salinity</t>
  </si>
  <si>
    <t>Rm 52.5</t>
  </si>
  <si>
    <t>Chloride drop count</t>
  </si>
  <si>
    <t>reading to high for site</t>
  </si>
  <si>
    <t xml:space="preserve">RM 30 </t>
  </si>
  <si>
    <t>read right at the mouth of a freshwater tributary</t>
  </si>
  <si>
    <t>estuary test kit - probably ineffective in this salinity range</t>
  </si>
  <si>
    <t xml:space="preserve">YSI </t>
  </si>
  <si>
    <t>full</t>
  </si>
  <si>
    <t>Green</t>
  </si>
  <si>
    <t>Osprey</t>
  </si>
  <si>
    <t>Geese</t>
  </si>
  <si>
    <t>RM 36</t>
  </si>
  <si>
    <t>Rm 36</t>
  </si>
  <si>
    <t xml:space="preserve">RM 36 </t>
  </si>
  <si>
    <t xml:space="preserve">RM Site </t>
  </si>
  <si>
    <t>white perch</t>
  </si>
  <si>
    <t>striped bass</t>
  </si>
  <si>
    <t>banded killifish</t>
  </si>
  <si>
    <t>North/South Bound</t>
  </si>
  <si>
    <t>channel catfish</t>
  </si>
  <si>
    <t>northern pipefish</t>
  </si>
  <si>
    <t xml:space="preserve">crayfish </t>
  </si>
  <si>
    <t>blue crab</t>
  </si>
  <si>
    <t xml:space="preserve">comb jellies </t>
  </si>
  <si>
    <t>grass shrimp</t>
  </si>
  <si>
    <t>largemouth Bass</t>
  </si>
  <si>
    <t>winter flounder</t>
  </si>
  <si>
    <t>Atlantic menhaden</t>
  </si>
  <si>
    <t>anchovy</t>
  </si>
  <si>
    <t>yellow perch</t>
  </si>
  <si>
    <t xml:space="preserve">brown bullhead </t>
  </si>
  <si>
    <t>American eel</t>
  </si>
  <si>
    <t>RM 138</t>
  </si>
  <si>
    <t>pumpkinseed</t>
  </si>
  <si>
    <t>Young of Year</t>
  </si>
  <si>
    <t>zebra mussel</t>
  </si>
  <si>
    <t>scuds</t>
  </si>
  <si>
    <t xml:space="preserve">Limpit (freshwater snail) </t>
  </si>
  <si>
    <t>backswimmers</t>
  </si>
  <si>
    <t>tadpole</t>
  </si>
  <si>
    <t>giant waterbug</t>
  </si>
  <si>
    <t>some</t>
  </si>
  <si>
    <t>caddisfly larva</t>
  </si>
  <si>
    <t>blueback herring</t>
  </si>
  <si>
    <t>Harlem 13.1</t>
  </si>
  <si>
    <t>Harlem 12</t>
  </si>
  <si>
    <t>RM 10</t>
  </si>
  <si>
    <t>RM 7 CW</t>
  </si>
  <si>
    <t>RM 3.5</t>
  </si>
  <si>
    <t>10:00 AM CS</t>
  </si>
  <si>
    <t>10:00 AM-NYCSWD</t>
  </si>
  <si>
    <t>12:00 PM Wallerstein</t>
  </si>
  <si>
    <t>12:30 PM HS</t>
  </si>
  <si>
    <t>11:30 AM RP</t>
  </si>
  <si>
    <t>East RM8</t>
  </si>
  <si>
    <t>East RM 4.2 NC</t>
  </si>
  <si>
    <t>East RM4 SO</t>
  </si>
  <si>
    <t>RM -10 CP</t>
  </si>
  <si>
    <t>ˆ</t>
  </si>
  <si>
    <t xml:space="preserve">11:15AM </t>
  </si>
  <si>
    <t>Rm 127</t>
  </si>
  <si>
    <t>S</t>
  </si>
  <si>
    <t>RM 127</t>
  </si>
  <si>
    <t>Bottom Samples</t>
  </si>
  <si>
    <t xml:space="preserve">hydrometer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</si>
</sst>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yy"/>
  </numFmts>
  <fonts count="13">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9"/>
      <name val="Verdana"/>
      <family val="0"/>
    </font>
    <font>
      <b/>
      <sz val="9"/>
      <name val="Verdana"/>
      <family val="0"/>
    </font>
    <font>
      <sz val="8"/>
      <name val="Verdana"/>
      <family val="0"/>
    </font>
    <font>
      <sz val="10"/>
      <name val="Tahoma"/>
      <family val="0"/>
    </font>
    <font>
      <b/>
      <sz val="10"/>
      <name val="Tahoma"/>
      <family val="0"/>
    </font>
    <font>
      <sz val="12"/>
      <name val="Times New Roman"/>
      <family val="1"/>
    </font>
    <font>
      <b/>
      <sz val="8"/>
      <name val="Verdana"/>
      <family val="2"/>
    </font>
  </fonts>
  <fills count="3">
    <fill>
      <patternFill/>
    </fill>
    <fill>
      <patternFill patternType="gray125"/>
    </fill>
    <fill>
      <patternFill patternType="solid">
        <fgColor indexed="22"/>
        <bgColor indexed="64"/>
      </patternFill>
    </fill>
  </fills>
  <borders count="4">
    <border>
      <left/>
      <right/>
      <top/>
      <bottom/>
      <diagonal/>
    </border>
    <border>
      <left style="thin"/>
      <right style="thin"/>
      <top style="thin"/>
      <bottom style="thin"/>
    </border>
    <border>
      <left style="thin"/>
      <right style="thin"/>
      <top>
        <color indexed="63"/>
      </top>
      <bottom>
        <color indexed="63"/>
      </bottom>
    </border>
    <border>
      <left style="thin"/>
      <right style="thin"/>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27">
    <xf numFmtId="0" fontId="0" fillId="0" borderId="0" xfId="0" applyAlignment="1">
      <alignment/>
    </xf>
    <xf numFmtId="0" fontId="0" fillId="0" borderId="0" xfId="0" applyAlignment="1">
      <alignment wrapText="1"/>
    </xf>
    <xf numFmtId="0" fontId="1" fillId="0" borderId="0" xfId="0" applyFont="1" applyAlignment="1">
      <alignment wrapText="1"/>
    </xf>
    <xf numFmtId="0" fontId="1" fillId="0" borderId="0" xfId="0" applyFont="1" applyAlignment="1">
      <alignment/>
    </xf>
    <xf numFmtId="18" fontId="0" fillId="0" borderId="0" xfId="0" applyNumberFormat="1" applyAlignment="1">
      <alignment/>
    </xf>
    <xf numFmtId="0" fontId="2" fillId="0" borderId="0" xfId="0" applyFont="1" applyAlignment="1">
      <alignment/>
    </xf>
    <xf numFmtId="18" fontId="2" fillId="0" borderId="0" xfId="0" applyNumberFormat="1" applyFont="1" applyAlignment="1">
      <alignment/>
    </xf>
    <xf numFmtId="0" fontId="2" fillId="0" borderId="0" xfId="0" applyFont="1" applyAlignment="1">
      <alignment wrapText="1"/>
    </xf>
    <xf numFmtId="18" fontId="0" fillId="0" borderId="0" xfId="0" applyNumberFormat="1" applyFont="1" applyAlignment="1">
      <alignment/>
    </xf>
    <xf numFmtId="0" fontId="0" fillId="0" borderId="0" xfId="0" applyFont="1" applyAlignment="1">
      <alignment/>
    </xf>
    <xf numFmtId="0" fontId="0" fillId="0" borderId="0" xfId="0" applyFont="1" applyAlignment="1">
      <alignment/>
    </xf>
    <xf numFmtId="0" fontId="2" fillId="0" borderId="0" xfId="0" applyFont="1" applyAlignment="1">
      <alignment/>
    </xf>
    <xf numFmtId="2" fontId="1" fillId="0" borderId="0" xfId="0" applyNumberFormat="1" applyFont="1" applyAlignment="1">
      <alignment wrapText="1"/>
    </xf>
    <xf numFmtId="2" fontId="0" fillId="0" borderId="0" xfId="0" applyNumberFormat="1" applyAlignment="1">
      <alignment wrapText="1"/>
    </xf>
    <xf numFmtId="2" fontId="1" fillId="0" borderId="0" xfId="0" applyNumberFormat="1" applyFont="1" applyAlignment="1">
      <alignment wrapText="1"/>
    </xf>
    <xf numFmtId="0" fontId="0" fillId="0" borderId="0" xfId="0" applyFont="1" applyAlignment="1">
      <alignment/>
    </xf>
    <xf numFmtId="2" fontId="0" fillId="0" borderId="0" xfId="0" applyNumberFormat="1" applyFont="1" applyAlignment="1">
      <alignment/>
    </xf>
    <xf numFmtId="0" fontId="0" fillId="0" borderId="0" xfId="0" applyAlignment="1">
      <alignment horizontal="center"/>
    </xf>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xf>
    <xf numFmtId="0" fontId="2" fillId="0" borderId="1" xfId="0" applyFont="1" applyBorder="1" applyAlignment="1">
      <alignment/>
    </xf>
    <xf numFmtId="18" fontId="0" fillId="0" borderId="1" xfId="0" applyNumberFormat="1" applyBorder="1" applyAlignment="1">
      <alignment/>
    </xf>
    <xf numFmtId="2" fontId="0" fillId="0" borderId="1" xfId="0" applyNumberFormat="1" applyBorder="1" applyAlignment="1">
      <alignment/>
    </xf>
    <xf numFmtId="16" fontId="0" fillId="0" borderId="1" xfId="0" applyNumberFormat="1" applyBorder="1" applyAlignment="1">
      <alignment/>
    </xf>
    <xf numFmtId="18" fontId="2" fillId="0" borderId="1" xfId="0" applyNumberFormat="1" applyFont="1" applyBorder="1" applyAlignment="1">
      <alignment/>
    </xf>
    <xf numFmtId="18" fontId="0" fillId="0" borderId="1" xfId="0" applyNumberFormat="1" applyFont="1" applyBorder="1" applyAlignment="1">
      <alignment/>
    </xf>
    <xf numFmtId="0" fontId="0" fillId="0" borderId="1" xfId="0" applyFont="1" applyBorder="1" applyAlignment="1">
      <alignment/>
    </xf>
    <xf numFmtId="0" fontId="0" fillId="0" borderId="1" xfId="0" applyFont="1" applyBorder="1" applyAlignment="1">
      <alignment/>
    </xf>
    <xf numFmtId="18" fontId="2" fillId="0" borderId="1" xfId="0" applyNumberFormat="1" applyFont="1" applyBorder="1" applyAlignment="1">
      <alignment/>
    </xf>
    <xf numFmtId="2" fontId="0" fillId="0" borderId="1" xfId="0" applyNumberFormat="1" applyFont="1" applyBorder="1" applyAlignment="1">
      <alignment/>
    </xf>
    <xf numFmtId="0" fontId="1" fillId="0" borderId="1" xfId="0" applyFont="1" applyBorder="1" applyAlignment="1">
      <alignment wrapText="1"/>
    </xf>
    <xf numFmtId="164" fontId="0" fillId="0" borderId="1" xfId="0" applyNumberFormat="1" applyBorder="1" applyAlignment="1">
      <alignment/>
    </xf>
    <xf numFmtId="18" fontId="2" fillId="0" borderId="1" xfId="0" applyNumberFormat="1" applyFont="1" applyBorder="1" applyAlignment="1">
      <alignment/>
    </xf>
    <xf numFmtId="0" fontId="2" fillId="0" borderId="1" xfId="0" applyFont="1" applyBorder="1" applyAlignment="1">
      <alignment/>
    </xf>
    <xf numFmtId="0" fontId="2" fillId="0" borderId="1" xfId="0" applyFont="1" applyBorder="1" applyAlignment="1">
      <alignment/>
    </xf>
    <xf numFmtId="0" fontId="2" fillId="0" borderId="1" xfId="0" applyFont="1" applyBorder="1" applyAlignment="1">
      <alignment/>
    </xf>
    <xf numFmtId="2" fontId="2" fillId="0" borderId="1" xfId="0" applyNumberFormat="1" applyFont="1" applyBorder="1" applyAlignment="1">
      <alignment/>
    </xf>
    <xf numFmtId="0" fontId="2" fillId="0" borderId="1" xfId="0" applyFont="1" applyBorder="1" applyAlignment="1">
      <alignment wrapText="1"/>
    </xf>
    <xf numFmtId="18" fontId="0" fillId="0" borderId="1" xfId="0" applyNumberFormat="1" applyBorder="1" applyAlignment="1">
      <alignment/>
    </xf>
    <xf numFmtId="20" fontId="0" fillId="0" borderId="1" xfId="0" applyNumberFormat="1" applyBorder="1" applyAlignment="1">
      <alignment/>
    </xf>
    <xf numFmtId="0" fontId="2" fillId="0" borderId="1" xfId="0" applyNumberFormat="1" applyFont="1" applyBorder="1" applyAlignment="1">
      <alignment/>
    </xf>
    <xf numFmtId="0" fontId="0" fillId="0" borderId="1" xfId="0" applyFont="1" applyBorder="1" applyAlignment="1">
      <alignment wrapText="1"/>
    </xf>
    <xf numFmtId="0" fontId="0" fillId="0" borderId="1" xfId="0" applyNumberFormat="1" applyBorder="1" applyAlignment="1">
      <alignment/>
    </xf>
    <xf numFmtId="0" fontId="0" fillId="0" borderId="1" xfId="0" applyNumberFormat="1" applyFont="1" applyBorder="1" applyAlignment="1">
      <alignment/>
    </xf>
    <xf numFmtId="0" fontId="2" fillId="0" borderId="1" xfId="0" applyNumberFormat="1" applyFont="1" applyBorder="1" applyAlignment="1">
      <alignment/>
    </xf>
    <xf numFmtId="0" fontId="2" fillId="0" borderId="1" xfId="0" applyNumberFormat="1" applyFont="1" applyBorder="1" applyAlignment="1">
      <alignment/>
    </xf>
    <xf numFmtId="0" fontId="2" fillId="0" borderId="1" xfId="0" applyFont="1" applyBorder="1" applyAlignment="1">
      <alignment wrapText="1"/>
    </xf>
    <xf numFmtId="18" fontId="2" fillId="0" borderId="1" xfId="0" applyNumberFormat="1" applyFont="1" applyBorder="1" applyAlignment="1">
      <alignment/>
    </xf>
    <xf numFmtId="18" fontId="0" fillId="0" borderId="1" xfId="0" applyNumberFormat="1" applyBorder="1" applyAlignment="1">
      <alignment wrapText="1"/>
    </xf>
    <xf numFmtId="18" fontId="2" fillId="0" borderId="1" xfId="0" applyNumberFormat="1" applyFont="1" applyBorder="1" applyAlignment="1">
      <alignment wrapText="1"/>
    </xf>
    <xf numFmtId="18" fontId="0" fillId="0" borderId="1" xfId="0" applyNumberFormat="1" applyFont="1" applyBorder="1" applyAlignment="1">
      <alignment wrapText="1"/>
    </xf>
    <xf numFmtId="3" fontId="0" fillId="0" borderId="1" xfId="0" applyNumberFormat="1" applyBorder="1" applyAlignment="1">
      <alignment wrapText="1"/>
    </xf>
    <xf numFmtId="0" fontId="0" fillId="0" borderId="1" xfId="0" applyNumberFormat="1" applyBorder="1" applyAlignment="1">
      <alignment wrapText="1"/>
    </xf>
    <xf numFmtId="0" fontId="2" fillId="0" borderId="1" xfId="0" applyFont="1" applyBorder="1" applyAlignment="1">
      <alignment wrapText="1"/>
    </xf>
    <xf numFmtId="0" fontId="1" fillId="0" borderId="1" xfId="0" applyFont="1" applyBorder="1" applyAlignment="1">
      <alignment textRotation="90" wrapText="1"/>
    </xf>
    <xf numFmtId="0" fontId="1" fillId="0" borderId="1" xfId="0" applyFont="1" applyBorder="1" applyAlignment="1">
      <alignment horizontal="center" wrapText="1"/>
    </xf>
    <xf numFmtId="0" fontId="1" fillId="2" borderId="1" xfId="0" applyFont="1" applyFill="1" applyBorder="1" applyAlignment="1">
      <alignment horizontal="center" wrapText="1"/>
    </xf>
    <xf numFmtId="2" fontId="1" fillId="2" borderId="1" xfId="0" applyNumberFormat="1" applyFont="1" applyFill="1" applyBorder="1" applyAlignment="1">
      <alignment horizontal="center" wrapText="1"/>
    </xf>
    <xf numFmtId="0" fontId="1" fillId="0" borderId="1" xfId="0" applyFont="1" applyBorder="1" applyAlignment="1">
      <alignment horizontal="center"/>
    </xf>
    <xf numFmtId="2" fontId="0" fillId="0" borderId="1" xfId="0" applyNumberFormat="1" applyFont="1" applyBorder="1" applyAlignment="1">
      <alignment wrapText="1"/>
    </xf>
    <xf numFmtId="2" fontId="2" fillId="0" borderId="1" xfId="0" applyNumberFormat="1" applyFont="1" applyBorder="1" applyAlignment="1">
      <alignment/>
    </xf>
    <xf numFmtId="2" fontId="0" fillId="0" borderId="1" xfId="0" applyNumberFormat="1" applyBorder="1" applyAlignment="1">
      <alignment horizontal="right"/>
    </xf>
    <xf numFmtId="2" fontId="2" fillId="0" borderId="1" xfId="0" applyNumberFormat="1" applyFont="1" applyBorder="1" applyAlignment="1">
      <alignment/>
    </xf>
    <xf numFmtId="0" fontId="0" fillId="0" borderId="1" xfId="0" applyFont="1" applyBorder="1" applyAlignment="1">
      <alignment/>
    </xf>
    <xf numFmtId="2" fontId="0" fillId="0" borderId="1" xfId="0" applyNumberFormat="1" applyFont="1" applyBorder="1" applyAlignment="1">
      <alignment/>
    </xf>
    <xf numFmtId="2" fontId="0" fillId="0" borderId="1" xfId="0" applyNumberFormat="1" applyBorder="1" applyAlignment="1">
      <alignment horizontal="right" wrapText="1"/>
    </xf>
    <xf numFmtId="2" fontId="0" fillId="0" borderId="1" xfId="0" applyNumberFormat="1" applyFont="1" applyBorder="1" applyAlignment="1">
      <alignment/>
    </xf>
    <xf numFmtId="18" fontId="0" fillId="0" borderId="1" xfId="0" applyNumberFormat="1" applyFont="1" applyBorder="1" applyAlignment="1">
      <alignment/>
    </xf>
    <xf numFmtId="18" fontId="0" fillId="0" borderId="1" xfId="0" applyNumberFormat="1" applyFont="1" applyBorder="1" applyAlignment="1">
      <alignment/>
    </xf>
    <xf numFmtId="18" fontId="11" fillId="0" borderId="1" xfId="0" applyNumberFormat="1" applyFont="1" applyBorder="1" applyAlignment="1">
      <alignment vertical="top" wrapText="1"/>
    </xf>
    <xf numFmtId="0" fontId="11" fillId="0" borderId="1" xfId="0" applyFont="1" applyBorder="1" applyAlignment="1">
      <alignment vertical="top" wrapText="1"/>
    </xf>
    <xf numFmtId="1" fontId="11" fillId="0" borderId="1" xfId="0" applyNumberFormat="1" applyFont="1" applyBorder="1" applyAlignment="1">
      <alignment vertical="top" wrapText="1"/>
    </xf>
    <xf numFmtId="0" fontId="11" fillId="0" borderId="1" xfId="0" applyFont="1" applyFill="1" applyBorder="1" applyAlignment="1">
      <alignment vertical="top" wrapText="1"/>
    </xf>
    <xf numFmtId="1" fontId="11" fillId="0" borderId="1" xfId="0" applyNumberFormat="1" applyFont="1" applyFill="1" applyBorder="1" applyAlignment="1">
      <alignment vertical="top" wrapText="1"/>
    </xf>
    <xf numFmtId="0" fontId="2" fillId="0" borderId="1" xfId="0" applyNumberFormat="1" applyFont="1" applyBorder="1" applyAlignment="1">
      <alignment/>
    </xf>
    <xf numFmtId="0" fontId="0" fillId="0" borderId="1" xfId="0" applyNumberFormat="1" applyFont="1" applyBorder="1" applyAlignment="1">
      <alignment/>
    </xf>
    <xf numFmtId="0" fontId="0" fillId="0" borderId="1" xfId="0" applyNumberFormat="1" applyFont="1" applyBorder="1" applyAlignment="1">
      <alignment/>
    </xf>
    <xf numFmtId="1" fontId="0" fillId="0" borderId="1" xfId="0" applyNumberFormat="1" applyBorder="1" applyAlignment="1">
      <alignment/>
    </xf>
    <xf numFmtId="2" fontId="2" fillId="0" borderId="1" xfId="0" applyNumberFormat="1" applyFont="1" applyBorder="1" applyAlignment="1">
      <alignment horizontal="right"/>
    </xf>
    <xf numFmtId="0" fontId="2" fillId="0" borderId="1" xfId="0" applyFont="1" applyBorder="1" applyAlignment="1">
      <alignment/>
    </xf>
    <xf numFmtId="18" fontId="2" fillId="0" borderId="1" xfId="0" applyNumberFormat="1" applyFont="1" applyBorder="1" applyAlignment="1">
      <alignment/>
    </xf>
    <xf numFmtId="0" fontId="1" fillId="0" borderId="1" xfId="0" applyFont="1" applyBorder="1" applyAlignment="1">
      <alignment textRotation="90"/>
    </xf>
    <xf numFmtId="0" fontId="1" fillId="2" borderId="1" xfId="0" applyFont="1" applyFill="1" applyBorder="1" applyAlignment="1">
      <alignment textRotation="90" wrapText="1"/>
    </xf>
    <xf numFmtId="0" fontId="1" fillId="2" borderId="1" xfId="0" applyFont="1" applyFill="1" applyBorder="1" applyAlignment="1">
      <alignment/>
    </xf>
    <xf numFmtId="0" fontId="0" fillId="2" borderId="0" xfId="0" applyFill="1" applyAlignment="1">
      <alignment/>
    </xf>
    <xf numFmtId="0" fontId="0" fillId="0" borderId="0" xfId="0" applyFill="1" applyAlignment="1">
      <alignment/>
    </xf>
    <xf numFmtId="0" fontId="1" fillId="0" borderId="1" xfId="0" applyFont="1" applyBorder="1" applyAlignment="1">
      <alignment textRotation="255" wrapText="1"/>
    </xf>
    <xf numFmtId="0" fontId="1" fillId="2" borderId="1" xfId="0" applyFont="1" applyFill="1" applyBorder="1" applyAlignment="1">
      <alignment textRotation="255" wrapText="1"/>
    </xf>
    <xf numFmtId="0" fontId="0" fillId="0" borderId="1" xfId="0" applyFont="1" applyBorder="1" applyAlignment="1">
      <alignment textRotation="255" wrapText="1"/>
    </xf>
    <xf numFmtId="0" fontId="1" fillId="0" borderId="2" xfId="0" applyFont="1" applyFill="1" applyBorder="1" applyAlignment="1">
      <alignment textRotation="90" wrapText="1"/>
    </xf>
    <xf numFmtId="0" fontId="1" fillId="0" borderId="2" xfId="0" applyFont="1" applyBorder="1" applyAlignment="1">
      <alignment textRotation="90" wrapText="1"/>
    </xf>
    <xf numFmtId="20" fontId="2" fillId="0" borderId="1" xfId="0" applyNumberFormat="1" applyFont="1" applyBorder="1" applyAlignment="1">
      <alignment/>
    </xf>
    <xf numFmtId="0" fontId="0" fillId="0" borderId="1" xfId="0" applyFill="1" applyBorder="1" applyAlignment="1">
      <alignment/>
    </xf>
    <xf numFmtId="1" fontId="2" fillId="0" borderId="3" xfId="0" applyNumberFormat="1" applyFont="1" applyBorder="1" applyAlignment="1">
      <alignment/>
    </xf>
    <xf numFmtId="1" fontId="0" fillId="0" borderId="3" xfId="0" applyNumberFormat="1" applyFont="1" applyBorder="1" applyAlignment="1">
      <alignment/>
    </xf>
    <xf numFmtId="1" fontId="0" fillId="0" borderId="3" xfId="0" applyNumberFormat="1" applyBorder="1" applyAlignment="1">
      <alignment/>
    </xf>
    <xf numFmtId="0" fontId="0" fillId="0" borderId="3" xfId="0" applyBorder="1" applyAlignment="1">
      <alignment/>
    </xf>
    <xf numFmtId="2" fontId="0" fillId="0" borderId="3" xfId="0" applyNumberFormat="1" applyBorder="1" applyAlignment="1">
      <alignment horizontal="right"/>
    </xf>
    <xf numFmtId="18" fontId="2" fillId="0" borderId="1" xfId="0" applyNumberFormat="1" applyFont="1" applyFill="1" applyBorder="1" applyAlignment="1">
      <alignment/>
    </xf>
    <xf numFmtId="2" fontId="0" fillId="0" borderId="0" xfId="0" applyNumberFormat="1" applyBorder="1" applyAlignment="1">
      <alignment horizontal="right"/>
    </xf>
    <xf numFmtId="0" fontId="0" fillId="0" borderId="0" xfId="0" applyBorder="1" applyAlignment="1">
      <alignment/>
    </xf>
    <xf numFmtId="1" fontId="2" fillId="0" borderId="1" xfId="0" applyNumberFormat="1" applyFont="1" applyBorder="1" applyAlignment="1">
      <alignment/>
    </xf>
    <xf numFmtId="0" fontId="0" fillId="0" borderId="1" xfId="0" applyNumberFormat="1" applyFill="1" applyBorder="1" applyAlignment="1">
      <alignment/>
    </xf>
    <xf numFmtId="0" fontId="2" fillId="0" borderId="1" xfId="0" applyFont="1" applyFill="1" applyBorder="1" applyAlignment="1">
      <alignment/>
    </xf>
    <xf numFmtId="0" fontId="2" fillId="0" borderId="1" xfId="0" applyNumberFormat="1" applyFont="1" applyFill="1" applyBorder="1" applyAlignment="1">
      <alignment/>
    </xf>
    <xf numFmtId="0" fontId="2" fillId="0" borderId="1" xfId="0" applyFont="1" applyFill="1" applyBorder="1" applyAlignment="1">
      <alignment wrapText="1"/>
    </xf>
    <xf numFmtId="0" fontId="2" fillId="0" borderId="0" xfId="0" applyFont="1" applyFill="1" applyAlignment="1">
      <alignment/>
    </xf>
    <xf numFmtId="18" fontId="3" fillId="0" borderId="1" xfId="0" applyNumberFormat="1" applyFont="1" applyBorder="1" applyAlignment="1">
      <alignment/>
    </xf>
    <xf numFmtId="0" fontId="3" fillId="0" borderId="1" xfId="0" applyNumberFormat="1" applyFont="1" applyBorder="1" applyAlignment="1">
      <alignment/>
    </xf>
    <xf numFmtId="0" fontId="1" fillId="0" borderId="1" xfId="0" applyFont="1" applyBorder="1" applyAlignment="1">
      <alignment/>
    </xf>
    <xf numFmtId="0" fontId="1" fillId="0" borderId="0" xfId="0" applyFont="1" applyAlignment="1">
      <alignment/>
    </xf>
    <xf numFmtId="0" fontId="3" fillId="0" borderId="1" xfId="0" applyFont="1" applyBorder="1" applyAlignment="1">
      <alignment/>
    </xf>
    <xf numFmtId="18" fontId="1" fillId="0" borderId="1" xfId="0" applyNumberFormat="1" applyFont="1" applyBorder="1" applyAlignment="1">
      <alignment/>
    </xf>
    <xf numFmtId="0" fontId="1" fillId="0" borderId="1" xfId="0" applyNumberFormat="1" applyFont="1" applyBorder="1" applyAlignment="1">
      <alignment/>
    </xf>
    <xf numFmtId="18" fontId="1" fillId="0" borderId="1" xfId="0" applyNumberFormat="1" applyFont="1" applyBorder="1" applyAlignment="1">
      <alignment/>
    </xf>
    <xf numFmtId="0" fontId="1" fillId="0" borderId="1" xfId="0" applyNumberFormat="1" applyFont="1" applyBorder="1" applyAlignment="1">
      <alignment/>
    </xf>
    <xf numFmtId="0" fontId="1" fillId="0" borderId="1" xfId="0" applyFont="1" applyBorder="1" applyAlignment="1">
      <alignment/>
    </xf>
    <xf numFmtId="0" fontId="0" fillId="0" borderId="2" xfId="0" applyFill="1" applyBorder="1" applyAlignment="1">
      <alignment/>
    </xf>
    <xf numFmtId="0" fontId="0" fillId="0" borderId="0" xfId="0" applyAlignment="1">
      <alignment horizontal="center" wrapText="1"/>
    </xf>
    <xf numFmtId="0" fontId="0" fillId="0" borderId="0" xfId="0" applyFont="1" applyAlignment="1">
      <alignment wrapText="1"/>
    </xf>
    <xf numFmtId="18" fontId="0" fillId="0" borderId="0" xfId="0" applyNumberFormat="1" applyFont="1" applyAlignment="1">
      <alignment wrapText="1"/>
    </xf>
    <xf numFmtId="18" fontId="0" fillId="0" borderId="0" xfId="0" applyNumberFormat="1" applyAlignment="1">
      <alignment/>
    </xf>
    <xf numFmtId="0" fontId="11" fillId="0" borderId="0" xfId="0" applyFont="1" applyAlignment="1">
      <alignment/>
    </xf>
    <xf numFmtId="0" fontId="11" fillId="0" borderId="0" xfId="0" applyFont="1" applyAlignment="1">
      <alignment wrapText="1"/>
    </xf>
    <xf numFmtId="2" fontId="0" fillId="0" borderId="1" xfId="0" applyNumberFormat="1" applyBorder="1" applyAlignment="1">
      <alignment wrapText="1"/>
    </xf>
    <xf numFmtId="2"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M151"/>
  <sheetViews>
    <sheetView zoomScale="111" zoomScaleNormal="111" workbookViewId="0" topLeftCell="B1">
      <pane ySplit="1700" topLeftCell="BM1" activePane="bottomLeft" state="split"/>
      <selection pane="topLeft" activeCell="A1" sqref="A1"/>
      <selection pane="bottomLeft" activeCell="B1" sqref="B1"/>
    </sheetView>
  </sheetViews>
  <sheetFormatPr defaultColWidth="11.00390625" defaultRowHeight="12.75"/>
  <cols>
    <col min="1" max="1" width="11.00390625" style="0" customWidth="1"/>
    <col min="2" max="2" width="6.375" style="0" customWidth="1"/>
    <col min="3" max="4" width="6.625" style="0" customWidth="1"/>
    <col min="5" max="5" width="5.875" style="0" customWidth="1"/>
    <col min="6" max="7" width="6.625" style="0" customWidth="1"/>
    <col min="8" max="8" width="6.00390625" style="0" customWidth="1"/>
    <col min="9" max="9" width="5.875" style="0" customWidth="1"/>
    <col min="10" max="10" width="7.625" style="0" customWidth="1"/>
    <col min="11" max="11" width="8.75390625" style="0" customWidth="1"/>
    <col min="12" max="12" width="8.625" style="0" customWidth="1"/>
    <col min="13" max="13" width="8.75390625" style="0" customWidth="1"/>
  </cols>
  <sheetData>
    <row r="1" spans="1:13" ht="63.75">
      <c r="A1" s="19" t="s">
        <v>247</v>
      </c>
      <c r="B1" s="19" t="s">
        <v>263</v>
      </c>
      <c r="C1" s="19" t="s">
        <v>262</v>
      </c>
      <c r="D1" s="19" t="s">
        <v>125</v>
      </c>
      <c r="E1" s="19" t="s">
        <v>176</v>
      </c>
      <c r="F1" s="19" t="s">
        <v>175</v>
      </c>
      <c r="G1" s="19" t="s">
        <v>127</v>
      </c>
      <c r="H1" s="19" t="s">
        <v>261</v>
      </c>
      <c r="I1" s="19" t="s">
        <v>260</v>
      </c>
      <c r="J1" s="19" t="s">
        <v>246</v>
      </c>
      <c r="K1" s="19" t="s">
        <v>49</v>
      </c>
      <c r="L1" s="19" t="s">
        <v>48</v>
      </c>
      <c r="M1" s="19" t="s">
        <v>50</v>
      </c>
    </row>
    <row r="2" spans="1:13" ht="12.75">
      <c r="A2" s="21" t="s">
        <v>259</v>
      </c>
      <c r="B2" s="20"/>
      <c r="C2" s="20"/>
      <c r="D2" s="20"/>
      <c r="E2" s="20">
        <v>4</v>
      </c>
      <c r="F2" s="20"/>
      <c r="G2" s="20"/>
      <c r="H2" s="20"/>
      <c r="I2" s="20"/>
      <c r="J2" s="20"/>
      <c r="K2" s="20"/>
      <c r="L2" s="20"/>
      <c r="M2" s="20"/>
    </row>
    <row r="3" spans="1:13" ht="12.75">
      <c r="A3" s="22">
        <v>0.375</v>
      </c>
      <c r="B3" s="20">
        <v>7.8</v>
      </c>
      <c r="C3" s="20">
        <v>46</v>
      </c>
      <c r="D3" s="20"/>
      <c r="E3" s="23" t="s">
        <v>46</v>
      </c>
      <c r="F3" s="20"/>
      <c r="G3" s="20"/>
      <c r="H3" s="20">
        <v>6.1</v>
      </c>
      <c r="I3" s="20">
        <v>43</v>
      </c>
      <c r="J3" s="20"/>
      <c r="K3" s="20">
        <v>0</v>
      </c>
      <c r="L3" s="20"/>
      <c r="M3" s="20"/>
    </row>
    <row r="4" spans="1:13" ht="12.75">
      <c r="A4" s="22">
        <v>0.53125</v>
      </c>
      <c r="B4" s="20"/>
      <c r="C4" s="20"/>
      <c r="D4" s="20"/>
      <c r="E4" s="20"/>
      <c r="F4" s="20"/>
      <c r="G4" s="20"/>
      <c r="H4" s="20">
        <v>7.5</v>
      </c>
      <c r="I4" s="20">
        <v>45</v>
      </c>
      <c r="J4" s="20"/>
      <c r="K4" s="20"/>
      <c r="L4" s="20"/>
      <c r="M4" s="20"/>
    </row>
    <row r="5" spans="1:13" ht="12.75">
      <c r="A5" s="21" t="s">
        <v>177</v>
      </c>
      <c r="B5" s="20"/>
      <c r="C5" s="20"/>
      <c r="D5" s="20"/>
      <c r="E5" s="20"/>
      <c r="F5" s="20"/>
      <c r="G5" s="20"/>
      <c r="H5" s="20"/>
      <c r="I5" s="20"/>
      <c r="J5" s="20"/>
      <c r="K5" s="20"/>
      <c r="L5" s="20"/>
      <c r="M5" s="20"/>
    </row>
    <row r="6" spans="1:13" ht="12.75">
      <c r="A6" s="22">
        <v>0.5416666666666666</v>
      </c>
      <c r="B6" s="20">
        <v>13.5</v>
      </c>
      <c r="C6" s="20">
        <v>56.3</v>
      </c>
      <c r="D6" s="20"/>
      <c r="E6" s="20">
        <v>14</v>
      </c>
      <c r="F6" s="20">
        <v>4</v>
      </c>
      <c r="G6" s="20" t="s">
        <v>126</v>
      </c>
      <c r="H6" s="20">
        <v>14.5</v>
      </c>
      <c r="I6" s="20">
        <v>58.1</v>
      </c>
      <c r="J6" s="20">
        <v>0.2</v>
      </c>
      <c r="K6" s="20">
        <v>264</v>
      </c>
      <c r="L6" s="20"/>
      <c r="M6" s="20"/>
    </row>
    <row r="7" spans="1:13" ht="12.75">
      <c r="A7" s="21" t="s">
        <v>47</v>
      </c>
      <c r="B7" s="20"/>
      <c r="C7" s="20"/>
      <c r="D7" s="20"/>
      <c r="E7" s="20"/>
      <c r="F7" s="20"/>
      <c r="G7" s="20"/>
      <c r="H7" s="20"/>
      <c r="I7" s="20"/>
      <c r="J7" s="20"/>
      <c r="K7" s="20"/>
      <c r="L7" s="20"/>
      <c r="M7" s="20"/>
    </row>
    <row r="8" spans="1:13" ht="12.75">
      <c r="A8" s="22">
        <v>0.4166666666666667</v>
      </c>
      <c r="B8" s="20">
        <v>12.7</v>
      </c>
      <c r="C8" s="20">
        <v>54.86</v>
      </c>
      <c r="D8" s="20"/>
      <c r="E8" s="20"/>
      <c r="F8" s="20"/>
      <c r="G8" s="20"/>
      <c r="H8" s="20">
        <v>14.06</v>
      </c>
      <c r="I8" s="20">
        <v>58.28</v>
      </c>
      <c r="J8" s="20"/>
      <c r="K8" s="20">
        <v>109</v>
      </c>
      <c r="L8" s="20">
        <v>16</v>
      </c>
      <c r="M8" s="20"/>
    </row>
    <row r="9" spans="1:13" ht="12.75">
      <c r="A9" s="22" t="s">
        <v>368</v>
      </c>
      <c r="B9" s="20"/>
      <c r="C9" s="20"/>
      <c r="D9" s="20"/>
      <c r="E9" s="20"/>
      <c r="F9" s="20"/>
      <c r="G9" s="20"/>
      <c r="H9" s="20"/>
      <c r="I9" s="20"/>
      <c r="J9" s="20"/>
      <c r="K9" s="20"/>
      <c r="L9" s="20"/>
      <c r="M9" s="20"/>
    </row>
    <row r="10" spans="1:13" ht="12.75">
      <c r="A10" s="4">
        <v>0.4375</v>
      </c>
      <c r="B10" s="20"/>
      <c r="C10" s="20"/>
      <c r="D10" s="20"/>
      <c r="E10">
        <v>1</v>
      </c>
      <c r="F10" s="24"/>
      <c r="G10" s="20" t="s">
        <v>126</v>
      </c>
      <c r="H10" s="20">
        <v>18.5</v>
      </c>
      <c r="I10" s="20">
        <v>65.3</v>
      </c>
      <c r="J10" s="20"/>
      <c r="K10" s="20"/>
      <c r="L10" s="20">
        <v>30</v>
      </c>
      <c r="M10" s="20"/>
    </row>
    <row r="11" spans="1:13" ht="12.75">
      <c r="A11" s="21" t="s">
        <v>296</v>
      </c>
      <c r="B11" s="20"/>
      <c r="C11" s="20"/>
      <c r="D11" s="20"/>
      <c r="E11" s="20"/>
      <c r="F11" s="20"/>
      <c r="G11" s="20"/>
      <c r="H11" s="20"/>
      <c r="I11" s="20"/>
      <c r="J11" s="20"/>
      <c r="K11" s="20"/>
      <c r="L11" s="20"/>
      <c r="M11" s="20"/>
    </row>
    <row r="12" spans="1:13" ht="12.75">
      <c r="A12" s="22">
        <v>0.4305555555555556</v>
      </c>
      <c r="B12" s="20">
        <v>11.9</v>
      </c>
      <c r="C12" s="20">
        <v>53.5</v>
      </c>
      <c r="D12" s="20"/>
      <c r="E12" s="23" t="s">
        <v>194</v>
      </c>
      <c r="F12" s="20"/>
      <c r="G12" s="20" t="s">
        <v>126</v>
      </c>
      <c r="H12" s="20">
        <v>14.4</v>
      </c>
      <c r="I12" s="20">
        <v>58.7</v>
      </c>
      <c r="J12" s="20">
        <v>0.3</v>
      </c>
      <c r="K12" s="20"/>
      <c r="L12" s="20"/>
      <c r="M12" s="20"/>
    </row>
    <row r="13" spans="1:13" ht="12.75">
      <c r="A13" s="22">
        <v>0.5416666666666666</v>
      </c>
      <c r="B13" s="20"/>
      <c r="C13" s="20"/>
      <c r="D13" s="20"/>
      <c r="E13" s="20"/>
      <c r="F13" s="20"/>
      <c r="G13" s="20"/>
      <c r="H13" s="20">
        <v>15.9</v>
      </c>
      <c r="I13" s="20">
        <v>60.7</v>
      </c>
      <c r="J13" s="20"/>
      <c r="K13" s="20"/>
      <c r="L13" s="20"/>
      <c r="M13" s="20"/>
    </row>
    <row r="14" spans="1:13" ht="12.75">
      <c r="A14" s="21" t="s">
        <v>396</v>
      </c>
      <c r="B14" s="20"/>
      <c r="C14" s="20"/>
      <c r="D14" s="20"/>
      <c r="E14" s="20"/>
      <c r="F14" s="20"/>
      <c r="G14" s="20"/>
      <c r="H14" s="20"/>
      <c r="I14" s="20"/>
      <c r="J14" s="20"/>
      <c r="K14" s="20"/>
      <c r="L14" s="20"/>
      <c r="M14" s="20"/>
    </row>
    <row r="15" spans="1:13" ht="12.75">
      <c r="A15" s="22">
        <v>0.6458333333333334</v>
      </c>
      <c r="B15" s="20">
        <v>21.6</v>
      </c>
      <c r="C15" s="20">
        <v>70.8</v>
      </c>
      <c r="D15" s="20"/>
      <c r="E15" s="20"/>
      <c r="F15" s="20">
        <v>6</v>
      </c>
      <c r="G15" s="20" t="s">
        <v>331</v>
      </c>
      <c r="H15" s="20">
        <v>18.35</v>
      </c>
      <c r="I15" s="20">
        <v>65</v>
      </c>
      <c r="J15" s="20">
        <v>1.5</v>
      </c>
      <c r="K15" s="20"/>
      <c r="L15" s="20">
        <v>60</v>
      </c>
      <c r="M15" s="20"/>
    </row>
    <row r="16" spans="1:13" ht="12.75">
      <c r="A16" s="22">
        <v>0.65625</v>
      </c>
      <c r="B16" s="20">
        <v>21.1</v>
      </c>
      <c r="C16" s="20">
        <v>70</v>
      </c>
      <c r="D16" s="20"/>
      <c r="E16" s="20"/>
      <c r="F16" s="20"/>
      <c r="G16" s="20"/>
      <c r="H16" s="20">
        <v>18</v>
      </c>
      <c r="I16" s="20">
        <v>64.5</v>
      </c>
      <c r="J16" s="20"/>
      <c r="K16" s="20"/>
      <c r="L16" s="20"/>
      <c r="M16" s="20"/>
    </row>
    <row r="17" spans="1:13" ht="12.75">
      <c r="A17" s="21" t="s">
        <v>211</v>
      </c>
      <c r="B17" s="20"/>
      <c r="C17" s="20"/>
      <c r="D17" s="20"/>
      <c r="E17" s="20"/>
      <c r="F17" s="20"/>
      <c r="G17" s="20"/>
      <c r="H17" s="20"/>
      <c r="I17" s="20"/>
      <c r="J17" s="20"/>
      <c r="K17" s="20"/>
      <c r="L17" s="20"/>
      <c r="M17" s="20"/>
    </row>
    <row r="18" spans="1:13" ht="12.75" customHeight="1">
      <c r="A18" s="25">
        <v>0.3958333333333333</v>
      </c>
      <c r="B18" s="20">
        <v>11</v>
      </c>
      <c r="C18" s="20">
        <v>52</v>
      </c>
      <c r="D18" s="20"/>
      <c r="E18" s="23" t="s">
        <v>194</v>
      </c>
      <c r="F18" s="20">
        <v>1</v>
      </c>
      <c r="G18" s="20"/>
      <c r="H18" s="20">
        <v>14</v>
      </c>
      <c r="I18" s="20">
        <v>57</v>
      </c>
      <c r="J18" s="20">
        <v>0.1</v>
      </c>
      <c r="K18" s="20">
        <v>48.6</v>
      </c>
      <c r="L18" s="20"/>
      <c r="M18" s="20"/>
    </row>
    <row r="19" spans="1:13" ht="12.75">
      <c r="A19" s="22">
        <v>0.5</v>
      </c>
      <c r="B19" s="20">
        <v>21.6</v>
      </c>
      <c r="C19" s="20">
        <v>71</v>
      </c>
      <c r="D19" s="20"/>
      <c r="E19" s="20"/>
      <c r="F19" s="20"/>
      <c r="G19" s="20"/>
      <c r="H19" s="20">
        <v>16</v>
      </c>
      <c r="I19" s="20">
        <v>60.8</v>
      </c>
      <c r="J19" s="20"/>
      <c r="K19" s="20"/>
      <c r="L19" s="20"/>
      <c r="M19" s="20"/>
    </row>
    <row r="20" spans="1:13" ht="12.75">
      <c r="A20" s="21" t="s">
        <v>145</v>
      </c>
      <c r="B20" s="20"/>
      <c r="C20" s="20"/>
      <c r="D20" s="20"/>
      <c r="E20" s="20"/>
      <c r="F20" s="20"/>
      <c r="G20" s="20"/>
      <c r="H20" s="20"/>
      <c r="I20" s="20"/>
      <c r="J20" s="20"/>
      <c r="K20" s="20"/>
      <c r="L20" s="20"/>
      <c r="M20" s="20"/>
    </row>
    <row r="21" spans="1:13" ht="12.75">
      <c r="A21" s="22">
        <v>0.4166666666666667</v>
      </c>
      <c r="B21" s="20">
        <v>15</v>
      </c>
      <c r="C21" s="20">
        <v>59</v>
      </c>
      <c r="D21" s="20">
        <v>5</v>
      </c>
      <c r="E21" s="20"/>
      <c r="F21" s="20"/>
      <c r="G21" s="20" t="s">
        <v>155</v>
      </c>
      <c r="H21" s="20">
        <v>17</v>
      </c>
      <c r="I21" s="20">
        <v>62.6</v>
      </c>
      <c r="J21" s="20">
        <v>0.5</v>
      </c>
      <c r="K21" s="20"/>
      <c r="L21" s="20">
        <v>20</v>
      </c>
      <c r="M21" s="20"/>
    </row>
    <row r="22" spans="1:13" ht="15" customHeight="1">
      <c r="A22" s="22">
        <v>0.4791666666666667</v>
      </c>
      <c r="B22" s="20">
        <v>13.7</v>
      </c>
      <c r="C22" s="20">
        <v>57.7</v>
      </c>
      <c r="D22" s="20"/>
      <c r="E22" s="20"/>
      <c r="F22" s="20"/>
      <c r="G22" s="20"/>
      <c r="H22" s="20">
        <v>17.3</v>
      </c>
      <c r="I22" s="20">
        <v>63</v>
      </c>
      <c r="J22" s="20"/>
      <c r="K22" s="20"/>
      <c r="L22" s="20"/>
      <c r="M22" s="20"/>
    </row>
    <row r="23" spans="1:13" ht="12.75">
      <c r="A23" s="21" t="s">
        <v>133</v>
      </c>
      <c r="B23" s="20"/>
      <c r="C23" s="20"/>
      <c r="D23" s="20"/>
      <c r="E23" s="20"/>
      <c r="F23" s="20"/>
      <c r="G23" s="20"/>
      <c r="H23" s="20"/>
      <c r="I23" s="20"/>
      <c r="J23" s="20"/>
      <c r="K23" s="20"/>
      <c r="L23" s="20"/>
      <c r="M23" s="20"/>
    </row>
    <row r="24" spans="1:13" ht="12.75">
      <c r="A24" s="22">
        <v>0.4166666666666667</v>
      </c>
      <c r="B24" s="20">
        <v>5</v>
      </c>
      <c r="C24" s="20">
        <v>41</v>
      </c>
      <c r="D24" s="20"/>
      <c r="E24" s="20"/>
      <c r="F24" s="24" t="s">
        <v>134</v>
      </c>
      <c r="G24" s="20"/>
      <c r="H24" s="20">
        <v>16</v>
      </c>
      <c r="I24" s="20">
        <v>60.8</v>
      </c>
      <c r="J24" s="20">
        <v>0.3</v>
      </c>
      <c r="K24" s="20">
        <v>225</v>
      </c>
      <c r="L24" s="20"/>
      <c r="M24" s="20"/>
    </row>
    <row r="25" spans="1:13" ht="12.75">
      <c r="A25" s="22">
        <v>0.5277777777777778</v>
      </c>
      <c r="B25" s="20">
        <v>18.3</v>
      </c>
      <c r="C25" s="20">
        <v>65</v>
      </c>
      <c r="D25" s="20"/>
      <c r="E25" s="20"/>
      <c r="F25" s="20"/>
      <c r="G25" s="20"/>
      <c r="H25" s="20">
        <v>19</v>
      </c>
      <c r="I25" s="20">
        <v>66.2</v>
      </c>
      <c r="J25" s="20"/>
      <c r="K25" s="20"/>
      <c r="L25" s="20"/>
      <c r="M25" s="20"/>
    </row>
    <row r="26" spans="1:13" ht="12.75">
      <c r="A26" s="21" t="s">
        <v>245</v>
      </c>
      <c r="B26" s="20"/>
      <c r="C26" s="20"/>
      <c r="D26" s="20"/>
      <c r="E26" s="20"/>
      <c r="F26" s="20"/>
      <c r="G26" s="20"/>
      <c r="H26" s="20"/>
      <c r="I26" s="20"/>
      <c r="J26" s="20"/>
      <c r="K26" s="20"/>
      <c r="L26" s="20"/>
      <c r="M26" s="20"/>
    </row>
    <row r="27" spans="1:13" ht="12.75">
      <c r="A27" s="25">
        <v>0.3958333333333333</v>
      </c>
      <c r="B27" s="20">
        <v>12</v>
      </c>
      <c r="C27" s="20">
        <v>53.6</v>
      </c>
      <c r="D27" s="20"/>
      <c r="E27" s="20"/>
      <c r="F27" s="20" t="s">
        <v>194</v>
      </c>
      <c r="G27" s="20" t="s">
        <v>126</v>
      </c>
      <c r="H27" s="20">
        <v>17</v>
      </c>
      <c r="I27" s="20">
        <v>62.6</v>
      </c>
      <c r="J27" s="20"/>
      <c r="K27" s="20">
        <v>5.87</v>
      </c>
      <c r="L27" s="20"/>
      <c r="M27" s="18">
        <v>1.91</v>
      </c>
    </row>
    <row r="28" spans="1:13" ht="12.75">
      <c r="A28" s="21" t="s">
        <v>190</v>
      </c>
      <c r="B28" s="20"/>
      <c r="C28" s="20"/>
      <c r="D28" s="20"/>
      <c r="E28" s="20"/>
      <c r="F28" s="20"/>
      <c r="G28" s="20"/>
      <c r="H28" s="20"/>
      <c r="I28" s="20"/>
      <c r="J28" s="20"/>
      <c r="K28" s="20"/>
      <c r="L28" s="20"/>
      <c r="M28" s="20"/>
    </row>
    <row r="29" spans="1:13" ht="12.75">
      <c r="A29" s="26">
        <v>0.47222222222222227</v>
      </c>
      <c r="B29" s="20">
        <v>12.77</v>
      </c>
      <c r="C29" s="20">
        <v>55</v>
      </c>
      <c r="D29" s="20"/>
      <c r="E29" s="20" t="s">
        <v>194</v>
      </c>
      <c r="F29" s="20"/>
      <c r="G29" s="20"/>
      <c r="H29" s="20">
        <v>17.8</v>
      </c>
      <c r="I29" s="20">
        <v>64</v>
      </c>
      <c r="J29" s="20">
        <v>0.1</v>
      </c>
      <c r="K29" s="20">
        <v>20</v>
      </c>
      <c r="L29" s="20">
        <v>23</v>
      </c>
      <c r="M29" s="20"/>
    </row>
    <row r="30" spans="1:13" ht="12.75">
      <c r="A30" s="21" t="s">
        <v>192</v>
      </c>
      <c r="B30" s="20"/>
      <c r="C30" s="20"/>
      <c r="D30" s="20"/>
      <c r="E30" s="20"/>
      <c r="F30" s="20"/>
      <c r="G30" s="20"/>
      <c r="H30" s="20"/>
      <c r="I30" s="20"/>
      <c r="J30" s="20"/>
      <c r="K30" s="20"/>
      <c r="L30" s="20"/>
      <c r="M30" s="20"/>
    </row>
    <row r="31" spans="1:13" ht="12.75">
      <c r="A31" s="22">
        <v>0.4166666666666667</v>
      </c>
      <c r="B31" s="20">
        <v>16</v>
      </c>
      <c r="C31" s="20">
        <v>61</v>
      </c>
      <c r="D31" s="20"/>
      <c r="E31" s="20"/>
      <c r="F31" s="20"/>
      <c r="G31" s="20"/>
      <c r="H31" s="20">
        <v>16</v>
      </c>
      <c r="I31" s="20">
        <v>60</v>
      </c>
      <c r="J31" s="20"/>
      <c r="K31" s="20">
        <v>55</v>
      </c>
      <c r="L31" s="20"/>
      <c r="M31" s="20"/>
    </row>
    <row r="32" spans="1:13" ht="12.75">
      <c r="A32" s="22">
        <v>0.5208333333333334</v>
      </c>
      <c r="B32" s="20">
        <v>24</v>
      </c>
      <c r="C32" s="20">
        <v>75</v>
      </c>
      <c r="D32" s="20"/>
      <c r="E32" s="20" t="s">
        <v>194</v>
      </c>
      <c r="F32" s="20"/>
      <c r="G32" s="20" t="s">
        <v>331</v>
      </c>
      <c r="H32" s="20">
        <v>16</v>
      </c>
      <c r="I32" s="20">
        <v>60</v>
      </c>
      <c r="J32" s="20"/>
      <c r="K32" s="20"/>
      <c r="L32" s="20"/>
      <c r="M32" s="20"/>
    </row>
    <row r="33" spans="1:13" ht="12.75">
      <c r="A33" s="21" t="s">
        <v>289</v>
      </c>
      <c r="B33" s="20"/>
      <c r="C33" s="20"/>
      <c r="D33" s="20"/>
      <c r="E33" s="20"/>
      <c r="F33" s="20"/>
      <c r="G33" s="20"/>
      <c r="H33" s="20"/>
      <c r="I33" s="20"/>
      <c r="J33" s="20"/>
      <c r="K33" s="20"/>
      <c r="L33" s="20"/>
      <c r="M33" s="20"/>
    </row>
    <row r="34" spans="1:13" ht="12.75">
      <c r="A34" s="22">
        <v>0.4166666666666667</v>
      </c>
      <c r="B34" s="20">
        <v>15.5</v>
      </c>
      <c r="C34" s="20">
        <v>60</v>
      </c>
      <c r="D34" s="20"/>
      <c r="E34" s="20" t="s">
        <v>194</v>
      </c>
      <c r="F34" s="20">
        <v>1</v>
      </c>
      <c r="G34" s="20" t="s">
        <v>126</v>
      </c>
      <c r="H34" s="20">
        <v>16</v>
      </c>
      <c r="I34" s="20">
        <v>61</v>
      </c>
      <c r="J34" s="20"/>
      <c r="K34" s="20">
        <v>77</v>
      </c>
      <c r="L34" s="20"/>
      <c r="M34" s="20"/>
    </row>
    <row r="35" spans="1:13" ht="12.75">
      <c r="A35" s="22">
        <v>0.5</v>
      </c>
      <c r="B35" s="20">
        <v>22</v>
      </c>
      <c r="C35" s="20">
        <v>72</v>
      </c>
      <c r="D35" s="20"/>
      <c r="E35" s="20"/>
      <c r="F35" s="20"/>
      <c r="G35" s="20"/>
      <c r="H35" s="20">
        <v>20</v>
      </c>
      <c r="I35" s="20">
        <v>68</v>
      </c>
      <c r="J35" s="20"/>
      <c r="K35" s="20">
        <v>86</v>
      </c>
      <c r="L35" s="20"/>
      <c r="M35" s="20"/>
    </row>
    <row r="36" spans="1:13" ht="12.75">
      <c r="A36" s="22">
        <v>0.5208333333333334</v>
      </c>
      <c r="B36" s="20">
        <v>24</v>
      </c>
      <c r="C36" s="20">
        <v>75</v>
      </c>
      <c r="D36" s="20"/>
      <c r="E36" s="20"/>
      <c r="F36" s="20"/>
      <c r="G36" s="20"/>
      <c r="H36" s="20">
        <v>20</v>
      </c>
      <c r="I36" s="20">
        <v>68</v>
      </c>
      <c r="J36" s="20"/>
      <c r="K36" s="20">
        <v>66</v>
      </c>
      <c r="L36" s="20"/>
      <c r="M36" s="20"/>
    </row>
    <row r="37" spans="1:13" ht="12.75">
      <c r="A37" s="21" t="s">
        <v>208</v>
      </c>
      <c r="B37" s="20"/>
      <c r="C37" s="20"/>
      <c r="D37" s="20"/>
      <c r="E37" s="20"/>
      <c r="F37" s="20"/>
      <c r="G37" s="20"/>
      <c r="H37" s="20"/>
      <c r="I37" s="20"/>
      <c r="J37" s="20"/>
      <c r="K37" s="20"/>
      <c r="L37" s="20"/>
      <c r="M37" s="20"/>
    </row>
    <row r="38" spans="1:13" ht="12.75">
      <c r="A38" s="22">
        <v>0.4583333333333333</v>
      </c>
      <c r="B38" s="20">
        <v>14</v>
      </c>
      <c r="C38" s="20">
        <v>57</v>
      </c>
      <c r="D38" s="20"/>
      <c r="E38" s="20"/>
      <c r="F38" s="20">
        <v>1</v>
      </c>
      <c r="G38" s="20" t="s">
        <v>126</v>
      </c>
      <c r="H38" s="20">
        <v>15</v>
      </c>
      <c r="I38" s="20">
        <v>59</v>
      </c>
      <c r="J38" s="20">
        <v>0.1</v>
      </c>
      <c r="K38" s="20">
        <v>50.33</v>
      </c>
      <c r="L38" s="20"/>
      <c r="M38" s="20"/>
    </row>
    <row r="39" spans="1:13" ht="12.75">
      <c r="A39" s="22">
        <v>0.5208333333333334</v>
      </c>
      <c r="B39" s="20"/>
      <c r="C39" s="20"/>
      <c r="D39" s="20"/>
      <c r="E39" s="20"/>
      <c r="F39" s="20"/>
      <c r="G39" s="20"/>
      <c r="H39" s="20">
        <v>17</v>
      </c>
      <c r="I39" s="20">
        <v>63</v>
      </c>
      <c r="J39" s="20"/>
      <c r="K39" s="20"/>
      <c r="L39" s="20"/>
      <c r="M39" s="20"/>
    </row>
    <row r="40" spans="1:13" ht="12.75">
      <c r="A40" s="21" t="s">
        <v>277</v>
      </c>
      <c r="B40" s="20"/>
      <c r="C40" s="20"/>
      <c r="D40" s="20"/>
      <c r="E40" s="20"/>
      <c r="F40" s="20"/>
      <c r="G40" s="20"/>
      <c r="H40" s="20"/>
      <c r="I40" s="20"/>
      <c r="J40" s="20"/>
      <c r="K40" s="20"/>
      <c r="L40" s="20"/>
      <c r="M40" s="20"/>
    </row>
    <row r="41" spans="1:13" ht="12.75">
      <c r="A41" s="22">
        <v>0.4236111111111111</v>
      </c>
      <c r="B41" s="20">
        <v>10</v>
      </c>
      <c r="C41" s="20">
        <v>49</v>
      </c>
      <c r="D41" s="20"/>
      <c r="E41" s="20">
        <v>2</v>
      </c>
      <c r="F41" s="20"/>
      <c r="G41" s="20"/>
      <c r="H41" s="20"/>
      <c r="I41" s="20"/>
      <c r="J41" s="20">
        <v>0.1</v>
      </c>
      <c r="K41" s="20"/>
      <c r="L41" s="20"/>
      <c r="M41" s="20"/>
    </row>
    <row r="42" spans="1:13" ht="12.75">
      <c r="A42" s="22">
        <v>0.5</v>
      </c>
      <c r="B42" s="20">
        <v>13</v>
      </c>
      <c r="C42" s="20">
        <v>60</v>
      </c>
      <c r="D42" s="20"/>
      <c r="E42" s="20"/>
      <c r="F42" s="20"/>
      <c r="G42" s="20"/>
      <c r="H42" s="20"/>
      <c r="I42" s="20"/>
      <c r="J42" s="20"/>
      <c r="K42" s="20"/>
      <c r="L42" s="20"/>
      <c r="M42" s="20"/>
    </row>
    <row r="43" spans="1:13" ht="12.75">
      <c r="A43" s="21" t="s">
        <v>39</v>
      </c>
      <c r="B43" s="20"/>
      <c r="C43" s="20"/>
      <c r="D43" s="20"/>
      <c r="E43" s="20"/>
      <c r="F43" s="20"/>
      <c r="G43" s="20"/>
      <c r="H43" s="20"/>
      <c r="I43" s="20"/>
      <c r="J43" s="20"/>
      <c r="K43" s="20"/>
      <c r="L43" s="20"/>
      <c r="M43" s="20"/>
    </row>
    <row r="44" spans="1:13" ht="12.75">
      <c r="A44" s="22">
        <v>0.4166666666666667</v>
      </c>
      <c r="B44" s="20">
        <v>18</v>
      </c>
      <c r="C44" s="20">
        <v>62</v>
      </c>
      <c r="D44" s="20"/>
      <c r="E44" s="20"/>
      <c r="F44" s="20">
        <v>1</v>
      </c>
      <c r="G44" s="20" t="s">
        <v>51</v>
      </c>
      <c r="H44" s="20"/>
      <c r="I44" s="20"/>
      <c r="J44" s="20"/>
      <c r="K44" s="20"/>
      <c r="L44" s="20"/>
      <c r="M44" s="20"/>
    </row>
    <row r="45" spans="1:13" ht="12.75">
      <c r="A45" s="22">
        <v>0.4791666666666667</v>
      </c>
      <c r="B45" s="20">
        <v>20</v>
      </c>
      <c r="C45" s="20">
        <v>65</v>
      </c>
      <c r="D45" s="20"/>
      <c r="E45" s="20"/>
      <c r="F45" s="20"/>
      <c r="G45" s="20"/>
      <c r="H45" s="20">
        <v>20.5</v>
      </c>
      <c r="I45" s="20">
        <v>69</v>
      </c>
      <c r="J45" s="20"/>
      <c r="K45" s="20"/>
      <c r="L45" s="20"/>
      <c r="M45" s="20"/>
    </row>
    <row r="46" spans="1:13" ht="12.75">
      <c r="A46" s="22">
        <v>0.5208333333333334</v>
      </c>
      <c r="B46" s="20">
        <v>22</v>
      </c>
      <c r="C46" s="20">
        <v>68</v>
      </c>
      <c r="D46" s="20"/>
      <c r="E46" s="20"/>
      <c r="F46" s="20"/>
      <c r="G46" s="20"/>
      <c r="H46" s="20">
        <v>20.25</v>
      </c>
      <c r="I46" s="20">
        <v>68.5</v>
      </c>
      <c r="J46" s="20"/>
      <c r="K46" s="20"/>
      <c r="L46" s="20"/>
      <c r="M46" s="20"/>
    </row>
    <row r="47" spans="1:13" s="5" customFormat="1" ht="12.75">
      <c r="A47" s="21" t="s">
        <v>179</v>
      </c>
      <c r="B47" s="21"/>
      <c r="C47" s="21"/>
      <c r="D47" s="21"/>
      <c r="E47" s="21"/>
      <c r="F47" s="21"/>
      <c r="G47" s="21"/>
      <c r="H47" s="21"/>
      <c r="I47" s="21"/>
      <c r="J47" s="21"/>
      <c r="K47" s="21"/>
      <c r="L47" s="21"/>
      <c r="M47" s="21"/>
    </row>
    <row r="48" spans="1:13" ht="12.75">
      <c r="A48" s="22">
        <v>0.4527777777777778</v>
      </c>
      <c r="B48" s="20">
        <v>14</v>
      </c>
      <c r="C48" s="20">
        <v>58</v>
      </c>
      <c r="D48" s="20"/>
      <c r="E48" s="20"/>
      <c r="F48" s="20"/>
      <c r="G48" s="20"/>
      <c r="H48" s="20"/>
      <c r="I48" s="20"/>
      <c r="J48" s="20"/>
      <c r="K48" s="20">
        <v>152</v>
      </c>
      <c r="L48" s="20"/>
      <c r="M48" s="20"/>
    </row>
    <row r="49" spans="1:13" ht="12.75">
      <c r="A49" s="21" t="s">
        <v>297</v>
      </c>
      <c r="B49" s="20"/>
      <c r="C49" s="20"/>
      <c r="D49" s="20"/>
      <c r="E49" s="20"/>
      <c r="F49" s="20"/>
      <c r="G49" s="20"/>
      <c r="H49" s="20"/>
      <c r="I49" s="20"/>
      <c r="J49" s="20"/>
      <c r="K49" s="20"/>
      <c r="L49" s="20"/>
      <c r="M49" s="20"/>
    </row>
    <row r="50" spans="1:13" ht="12.75">
      <c r="A50" s="22">
        <v>0.3958333333333333</v>
      </c>
      <c r="B50" s="20">
        <v>17.8</v>
      </c>
      <c r="C50" s="20">
        <v>64</v>
      </c>
      <c r="D50" s="20"/>
      <c r="E50" s="20">
        <v>1</v>
      </c>
      <c r="F50" s="20"/>
      <c r="G50" s="20" t="s">
        <v>155</v>
      </c>
      <c r="H50" s="20">
        <v>18</v>
      </c>
      <c r="I50" s="20">
        <v>64.4</v>
      </c>
      <c r="J50" s="20">
        <v>1.5</v>
      </c>
      <c r="K50" s="20"/>
      <c r="L50" s="20">
        <v>43.3</v>
      </c>
      <c r="M50" s="20"/>
    </row>
    <row r="51" spans="1:13" ht="12.75" customHeight="1">
      <c r="A51" s="22">
        <v>0.4513888888888889</v>
      </c>
      <c r="B51" s="20">
        <v>19.5</v>
      </c>
      <c r="C51" s="20">
        <v>67</v>
      </c>
      <c r="D51" s="20"/>
      <c r="E51" s="20"/>
      <c r="F51" s="20"/>
      <c r="G51" s="20"/>
      <c r="H51" s="20">
        <v>20</v>
      </c>
      <c r="I51" s="20">
        <v>68</v>
      </c>
      <c r="J51" s="20">
        <v>2</v>
      </c>
      <c r="K51" s="20"/>
      <c r="L51" s="20"/>
      <c r="M51" s="20"/>
    </row>
    <row r="52" spans="1:13" ht="12.75" customHeight="1">
      <c r="A52" s="22" t="s">
        <v>216</v>
      </c>
      <c r="B52" s="20"/>
      <c r="C52" s="20"/>
      <c r="D52" s="20"/>
      <c r="E52" s="20"/>
      <c r="F52" s="20"/>
      <c r="G52" s="20"/>
      <c r="H52" s="20"/>
      <c r="I52" s="20"/>
      <c r="J52" s="20"/>
      <c r="K52" s="20"/>
      <c r="L52" s="20"/>
      <c r="M52" s="20"/>
    </row>
    <row r="53" spans="1:13" ht="12.75" customHeight="1">
      <c r="A53" s="22">
        <v>0.4583333333333333</v>
      </c>
      <c r="B53" s="20"/>
      <c r="C53" s="20"/>
      <c r="D53" s="20"/>
      <c r="E53" s="20"/>
      <c r="F53" s="20"/>
      <c r="G53" s="20"/>
      <c r="H53" s="20">
        <v>9</v>
      </c>
      <c r="I53" s="20">
        <v>61.5</v>
      </c>
      <c r="J53" s="20">
        <v>1.5</v>
      </c>
      <c r="K53" s="20"/>
      <c r="L53" s="20">
        <v>68</v>
      </c>
      <c r="M53" s="20"/>
    </row>
    <row r="54" spans="1:13" ht="12.75" customHeight="1">
      <c r="A54" s="22">
        <v>0.5</v>
      </c>
      <c r="B54" s="20">
        <v>26</v>
      </c>
      <c r="C54" s="20">
        <v>79</v>
      </c>
      <c r="D54" s="20"/>
      <c r="E54" s="20" t="s">
        <v>194</v>
      </c>
      <c r="F54" s="20"/>
      <c r="G54" s="20" t="s">
        <v>282</v>
      </c>
      <c r="H54" s="20">
        <v>19.5</v>
      </c>
      <c r="I54" s="20">
        <v>70</v>
      </c>
      <c r="J54" s="20">
        <v>2</v>
      </c>
      <c r="K54" s="20"/>
      <c r="L54" s="20"/>
      <c r="M54" s="20"/>
    </row>
    <row r="55" spans="1:13" ht="12.75">
      <c r="A55" s="21" t="s">
        <v>336</v>
      </c>
      <c r="B55" s="20"/>
      <c r="C55" s="20"/>
      <c r="D55" s="20"/>
      <c r="E55" s="20"/>
      <c r="F55" s="20"/>
      <c r="G55" s="20"/>
      <c r="H55" s="20"/>
      <c r="I55" s="20"/>
      <c r="J55" s="20"/>
      <c r="K55" s="20"/>
      <c r="L55" s="20"/>
      <c r="M55" s="20"/>
    </row>
    <row r="56" spans="1:13" ht="12.75">
      <c r="A56" s="22">
        <v>0.5</v>
      </c>
      <c r="B56" s="20">
        <v>16.2</v>
      </c>
      <c r="C56" s="20">
        <v>61.2</v>
      </c>
      <c r="D56" s="20"/>
      <c r="E56" s="20"/>
      <c r="F56" s="20">
        <v>4</v>
      </c>
      <c r="G56" s="20" t="s">
        <v>155</v>
      </c>
      <c r="H56" s="20">
        <v>18.7</v>
      </c>
      <c r="I56" s="20">
        <v>65.66</v>
      </c>
      <c r="J56" s="20"/>
      <c r="K56" s="20">
        <v>95</v>
      </c>
      <c r="L56" s="20"/>
      <c r="M56" s="20"/>
    </row>
    <row r="57" spans="1:13" ht="12.75">
      <c r="A57" s="22">
        <v>0.5277777777777778</v>
      </c>
      <c r="B57" s="20">
        <v>14.8</v>
      </c>
      <c r="C57" s="20">
        <v>58.6</v>
      </c>
      <c r="D57" s="20"/>
      <c r="E57" s="20"/>
      <c r="F57" s="20"/>
      <c r="G57" s="20"/>
      <c r="H57" s="20">
        <v>18.9</v>
      </c>
      <c r="I57" s="20">
        <v>66</v>
      </c>
      <c r="J57" s="20"/>
      <c r="K57" s="20"/>
      <c r="L57" s="20"/>
      <c r="M57" s="20"/>
    </row>
    <row r="58" spans="1:13" ht="12.75">
      <c r="A58" s="21" t="s">
        <v>305</v>
      </c>
      <c r="B58" s="20"/>
      <c r="C58" s="20"/>
      <c r="D58" s="20"/>
      <c r="E58" s="20"/>
      <c r="F58" s="20"/>
      <c r="G58" s="20"/>
      <c r="H58" s="20"/>
      <c r="I58" s="20"/>
      <c r="J58" s="20"/>
      <c r="K58" s="20"/>
      <c r="L58" s="20"/>
      <c r="M58" s="20"/>
    </row>
    <row r="59" spans="1:13" ht="12.75">
      <c r="A59" s="22">
        <v>0.4583333333333333</v>
      </c>
      <c r="B59" s="20">
        <v>12.1</v>
      </c>
      <c r="C59" s="20">
        <v>53.78</v>
      </c>
      <c r="D59" s="20"/>
      <c r="E59" s="20"/>
      <c r="F59" s="20">
        <v>2</v>
      </c>
      <c r="G59" s="20"/>
      <c r="H59" s="20">
        <v>23.3</v>
      </c>
      <c r="I59" s="20">
        <v>74</v>
      </c>
      <c r="J59" s="20"/>
      <c r="K59" s="20">
        <v>16</v>
      </c>
      <c r="L59" s="20"/>
      <c r="M59" s="20">
        <v>33</v>
      </c>
    </row>
    <row r="60" spans="1:13" ht="12.75">
      <c r="A60" s="22">
        <v>0.5104166666666666</v>
      </c>
      <c r="B60" s="20">
        <v>19</v>
      </c>
      <c r="C60" s="20">
        <v>66.2</v>
      </c>
      <c r="D60" s="20"/>
      <c r="E60" s="20"/>
      <c r="F60" s="20"/>
      <c r="G60" s="20"/>
      <c r="H60" s="20">
        <v>21.7</v>
      </c>
      <c r="I60" s="20">
        <v>71</v>
      </c>
      <c r="J60" s="20"/>
      <c r="K60" s="20"/>
      <c r="L60" s="20"/>
      <c r="M60" s="20"/>
    </row>
    <row r="61" spans="1:13" ht="12.75">
      <c r="A61" s="21" t="s">
        <v>347</v>
      </c>
      <c r="B61" s="20"/>
      <c r="C61" s="20"/>
      <c r="D61" s="20"/>
      <c r="E61" s="20"/>
      <c r="F61" s="20"/>
      <c r="G61" s="20"/>
      <c r="H61" s="20"/>
      <c r="I61" s="20"/>
      <c r="J61" s="20"/>
      <c r="K61" s="20"/>
      <c r="L61" s="20"/>
      <c r="M61" s="20"/>
    </row>
    <row r="62" spans="1:13" ht="12.75">
      <c r="A62" s="22">
        <v>0.375</v>
      </c>
      <c r="B62" s="20">
        <v>10</v>
      </c>
      <c r="C62" s="20">
        <v>50</v>
      </c>
      <c r="D62" s="20"/>
      <c r="E62" s="20"/>
      <c r="F62" s="20">
        <v>1</v>
      </c>
      <c r="G62" s="20"/>
      <c r="H62" s="20">
        <v>17</v>
      </c>
      <c r="I62" s="20">
        <v>62.5</v>
      </c>
      <c r="J62" s="20"/>
      <c r="K62" s="20"/>
      <c r="L62" s="20">
        <v>40</v>
      </c>
      <c r="M62" s="20"/>
    </row>
    <row r="63" spans="1:13" ht="12.75">
      <c r="A63" s="22">
        <v>0.4166666666666667</v>
      </c>
      <c r="B63" s="20">
        <v>13</v>
      </c>
      <c r="C63" s="20">
        <v>55</v>
      </c>
      <c r="D63" s="20"/>
      <c r="E63" s="20"/>
      <c r="F63" s="20">
        <v>4</v>
      </c>
      <c r="G63" s="20"/>
      <c r="H63" s="20">
        <v>16</v>
      </c>
      <c r="I63" s="20">
        <v>61</v>
      </c>
      <c r="J63" s="20"/>
      <c r="K63" s="20"/>
      <c r="L63" s="20">
        <v>15</v>
      </c>
      <c r="M63" s="20"/>
    </row>
    <row r="64" spans="1:13" ht="12.75">
      <c r="A64" s="22">
        <v>0.4583333333333333</v>
      </c>
      <c r="B64" s="20">
        <v>17</v>
      </c>
      <c r="C64" s="20">
        <v>62.5</v>
      </c>
      <c r="D64" s="20"/>
      <c r="E64" s="20"/>
      <c r="F64" s="20">
        <v>3</v>
      </c>
      <c r="G64" s="20"/>
      <c r="H64" s="20">
        <v>18</v>
      </c>
      <c r="I64" s="20">
        <v>64</v>
      </c>
      <c r="J64" s="20"/>
      <c r="K64" s="20"/>
      <c r="L64" s="20">
        <v>5</v>
      </c>
      <c r="M64" s="20"/>
    </row>
    <row r="65" spans="1:13" ht="12.75">
      <c r="A65" s="22">
        <v>0.5</v>
      </c>
      <c r="B65" s="20">
        <v>16.5</v>
      </c>
      <c r="C65" s="20">
        <v>61.7</v>
      </c>
      <c r="D65" s="20"/>
      <c r="E65" s="20"/>
      <c r="F65" s="20">
        <v>3</v>
      </c>
      <c r="G65" s="20"/>
      <c r="H65" s="20">
        <v>17</v>
      </c>
      <c r="I65" s="20">
        <v>62.5</v>
      </c>
      <c r="J65" s="20"/>
      <c r="K65" s="20"/>
      <c r="L65" s="20">
        <v>45</v>
      </c>
      <c r="M65" s="20"/>
    </row>
    <row r="66" spans="1:13" ht="12.75">
      <c r="A66" s="21" t="s">
        <v>288</v>
      </c>
      <c r="B66" s="20"/>
      <c r="C66" s="20"/>
      <c r="D66" s="20"/>
      <c r="E66" s="20"/>
      <c r="F66" s="20"/>
      <c r="G66" s="20"/>
      <c r="H66" s="20"/>
      <c r="I66" s="20"/>
      <c r="J66" s="20"/>
      <c r="K66" s="20"/>
      <c r="L66" s="20"/>
      <c r="M66" s="20"/>
    </row>
    <row r="67" spans="1:13" s="10" customFormat="1" ht="12.75">
      <c r="A67" s="22">
        <v>0.5</v>
      </c>
      <c r="B67" s="28">
        <v>15.4</v>
      </c>
      <c r="C67" s="28">
        <v>57.3</v>
      </c>
      <c r="D67" s="28" t="s">
        <v>52</v>
      </c>
      <c r="E67" s="28" t="s">
        <v>322</v>
      </c>
      <c r="F67" s="28">
        <v>3</v>
      </c>
      <c r="G67" s="28" t="s">
        <v>331</v>
      </c>
      <c r="H67" s="28">
        <v>20.35</v>
      </c>
      <c r="I67" s="28">
        <v>68.7</v>
      </c>
      <c r="J67" s="28">
        <v>0.1</v>
      </c>
      <c r="K67" s="28"/>
      <c r="L67" s="28">
        <v>0</v>
      </c>
      <c r="M67" s="28"/>
    </row>
    <row r="68" spans="1:13" s="10" customFormat="1" ht="12.75">
      <c r="A68" s="22" t="s">
        <v>221</v>
      </c>
      <c r="B68" s="28"/>
      <c r="C68" s="28"/>
      <c r="D68" s="28"/>
      <c r="E68" s="28"/>
      <c r="F68" s="28"/>
      <c r="G68" s="28"/>
      <c r="H68" s="28"/>
      <c r="I68" s="28"/>
      <c r="J68" s="28"/>
      <c r="K68" s="28"/>
      <c r="L68" s="28"/>
      <c r="M68" s="28"/>
    </row>
    <row r="69" spans="1:13" s="10" customFormat="1" ht="12.75">
      <c r="A69" s="22">
        <v>0.4583333333333333</v>
      </c>
      <c r="B69" s="28">
        <v>17</v>
      </c>
      <c r="C69" s="28">
        <v>62.6</v>
      </c>
      <c r="D69" s="28"/>
      <c r="E69" s="28">
        <v>20</v>
      </c>
      <c r="F69" s="28"/>
      <c r="G69" s="28" t="s">
        <v>331</v>
      </c>
      <c r="H69" s="28">
        <v>20</v>
      </c>
      <c r="I69" s="28">
        <v>68</v>
      </c>
      <c r="J69" s="28">
        <v>0.3</v>
      </c>
      <c r="K69" s="28"/>
      <c r="L69" s="28">
        <v>6.7</v>
      </c>
      <c r="M69" s="28"/>
    </row>
    <row r="70" spans="1:13" s="10" customFormat="1" ht="12.75">
      <c r="A70" s="22">
        <v>0.5416666666666666</v>
      </c>
      <c r="B70" s="28">
        <v>10</v>
      </c>
      <c r="C70" s="28">
        <v>50</v>
      </c>
      <c r="D70" s="28"/>
      <c r="E70" s="28"/>
      <c r="F70" s="28"/>
      <c r="G70" s="28"/>
      <c r="H70" s="28">
        <v>21.5</v>
      </c>
      <c r="I70" s="28">
        <v>71</v>
      </c>
      <c r="J70" s="28"/>
      <c r="K70" s="28"/>
      <c r="L70" s="28"/>
      <c r="M70" s="28"/>
    </row>
    <row r="71" spans="1:13" s="10" customFormat="1" ht="12.75">
      <c r="A71" s="22" t="s">
        <v>222</v>
      </c>
      <c r="B71" s="28"/>
      <c r="C71" s="28"/>
      <c r="D71" s="28"/>
      <c r="E71" s="28"/>
      <c r="F71" s="28"/>
      <c r="G71" s="28"/>
      <c r="H71" s="28"/>
      <c r="I71" s="28"/>
      <c r="J71" s="28"/>
      <c r="K71" s="28"/>
      <c r="L71" s="28"/>
      <c r="M71" s="28"/>
    </row>
    <row r="72" spans="1:13" s="10" customFormat="1" ht="12.75">
      <c r="A72" s="22">
        <v>0.4166666666666667</v>
      </c>
      <c r="B72" s="28">
        <v>11</v>
      </c>
      <c r="C72" s="28">
        <v>51.8</v>
      </c>
      <c r="D72" s="28"/>
      <c r="E72" s="28" t="s">
        <v>194</v>
      </c>
      <c r="F72" s="28">
        <v>1</v>
      </c>
      <c r="G72" s="28" t="s">
        <v>331</v>
      </c>
      <c r="H72" s="28">
        <v>16</v>
      </c>
      <c r="I72" s="28">
        <v>60.8</v>
      </c>
      <c r="J72" s="28">
        <v>0.3</v>
      </c>
      <c r="K72" s="28">
        <v>70</v>
      </c>
      <c r="L72" s="28"/>
      <c r="M72" s="28"/>
    </row>
    <row r="73" spans="1:13" s="10" customFormat="1" ht="12.75">
      <c r="A73" s="22">
        <v>0.4583333333333333</v>
      </c>
      <c r="B73" s="28">
        <v>12.6</v>
      </c>
      <c r="C73" s="28">
        <v>54.7</v>
      </c>
      <c r="D73" s="28"/>
      <c r="E73" s="28"/>
      <c r="F73" s="28"/>
      <c r="G73" s="28"/>
      <c r="H73" s="28">
        <v>16.5</v>
      </c>
      <c r="I73" s="28">
        <v>61.7</v>
      </c>
      <c r="J73" s="28"/>
      <c r="K73" s="28"/>
      <c r="L73" s="28"/>
      <c r="M73" s="28"/>
    </row>
    <row r="74" spans="1:13" s="10" customFormat="1" ht="12.75">
      <c r="A74" s="29" t="s">
        <v>319</v>
      </c>
      <c r="B74" s="28"/>
      <c r="C74" s="28"/>
      <c r="D74" s="28"/>
      <c r="E74" s="28"/>
      <c r="F74" s="28"/>
      <c r="G74" s="28"/>
      <c r="H74" s="28"/>
      <c r="I74" s="28"/>
      <c r="J74" s="28"/>
      <c r="K74" s="28"/>
      <c r="L74" s="28"/>
      <c r="M74" s="28"/>
    </row>
    <row r="75" spans="1:13" s="10" customFormat="1" ht="12.75">
      <c r="A75" s="22">
        <v>0.4166666666666667</v>
      </c>
      <c r="B75" s="28">
        <v>19</v>
      </c>
      <c r="C75" s="28">
        <v>66.2</v>
      </c>
      <c r="D75" s="28"/>
      <c r="E75" s="28">
        <v>1</v>
      </c>
      <c r="F75" s="28"/>
      <c r="G75" s="28"/>
      <c r="H75" s="28">
        <v>18.1</v>
      </c>
      <c r="I75" s="28">
        <v>64.5</v>
      </c>
      <c r="J75" s="28"/>
      <c r="K75" s="28"/>
      <c r="L75" s="28"/>
      <c r="M75" s="28"/>
    </row>
    <row r="76" spans="1:13" s="10" customFormat="1" ht="12.75">
      <c r="A76" s="22">
        <v>0.5520833333333334</v>
      </c>
      <c r="B76" s="28">
        <v>21</v>
      </c>
      <c r="C76" s="28">
        <v>53</v>
      </c>
      <c r="D76" s="28"/>
      <c r="E76" s="28"/>
      <c r="F76" s="28"/>
      <c r="G76" s="28"/>
      <c r="H76" s="28">
        <v>19.9</v>
      </c>
      <c r="I76" s="28">
        <v>67.82</v>
      </c>
      <c r="J76" s="28"/>
      <c r="K76" s="28"/>
      <c r="L76" s="28"/>
      <c r="M76" s="28"/>
    </row>
    <row r="77" spans="1:13" s="10" customFormat="1" ht="12.75">
      <c r="A77" s="29" t="s">
        <v>184</v>
      </c>
      <c r="B77" s="28"/>
      <c r="C77" s="28"/>
      <c r="D77" s="28"/>
      <c r="E77" s="28"/>
      <c r="F77" s="28"/>
      <c r="G77" s="28"/>
      <c r="H77" s="28"/>
      <c r="I77" s="28"/>
      <c r="J77" s="28"/>
      <c r="K77" s="28"/>
      <c r="L77" s="28"/>
      <c r="M77" s="28"/>
    </row>
    <row r="78" spans="1:13" s="10" customFormat="1" ht="12.75">
      <c r="A78" s="22">
        <v>0.3958333333333333</v>
      </c>
      <c r="B78" s="28">
        <v>16</v>
      </c>
      <c r="C78" s="28">
        <v>61</v>
      </c>
      <c r="D78" s="28"/>
      <c r="E78" s="28">
        <v>2</v>
      </c>
      <c r="F78" s="28"/>
      <c r="G78" s="28" t="s">
        <v>53</v>
      </c>
      <c r="H78" s="28">
        <v>16</v>
      </c>
      <c r="I78" s="28">
        <v>61</v>
      </c>
      <c r="J78" s="28">
        <v>0.6</v>
      </c>
      <c r="K78" s="28">
        <v>42</v>
      </c>
      <c r="L78" s="28"/>
      <c r="M78" s="28"/>
    </row>
    <row r="79" spans="1:13" s="10" customFormat="1" ht="12.75">
      <c r="A79" s="22">
        <v>0.4583333333333333</v>
      </c>
      <c r="B79" s="28">
        <v>15</v>
      </c>
      <c r="C79" s="28">
        <v>60</v>
      </c>
      <c r="D79" s="28"/>
      <c r="E79" s="28"/>
      <c r="F79" s="28"/>
      <c r="G79" s="28"/>
      <c r="H79" s="28">
        <v>15</v>
      </c>
      <c r="I79" s="28">
        <v>60</v>
      </c>
      <c r="J79" s="28"/>
      <c r="K79" s="28"/>
      <c r="L79" s="28"/>
      <c r="M79" s="28"/>
    </row>
    <row r="80" spans="1:13" s="10" customFormat="1" ht="12.75">
      <c r="A80" s="22">
        <v>0.5625</v>
      </c>
      <c r="B80" s="28"/>
      <c r="C80" s="28"/>
      <c r="D80" s="28"/>
      <c r="E80" s="28"/>
      <c r="F80" s="28"/>
      <c r="G80" s="28"/>
      <c r="H80" s="28">
        <v>17</v>
      </c>
      <c r="I80" s="28">
        <v>62.6</v>
      </c>
      <c r="J80" s="28"/>
      <c r="K80" s="28"/>
      <c r="L80" s="28"/>
      <c r="M80" s="28"/>
    </row>
    <row r="81" spans="1:13" s="10" customFormat="1" ht="12.75">
      <c r="A81" s="29" t="s">
        <v>281</v>
      </c>
      <c r="B81" s="28"/>
      <c r="C81" s="28"/>
      <c r="D81" s="28"/>
      <c r="E81" s="28"/>
      <c r="F81" s="28"/>
      <c r="G81" s="28"/>
      <c r="H81" s="28"/>
      <c r="I81" s="28"/>
      <c r="J81" s="28"/>
      <c r="K81" s="28"/>
      <c r="L81" s="28"/>
      <c r="M81" s="28"/>
    </row>
    <row r="82" spans="1:13" s="10" customFormat="1" ht="12.75">
      <c r="A82" s="22">
        <v>0.3958333333333333</v>
      </c>
      <c r="B82" s="28">
        <v>12.5</v>
      </c>
      <c r="C82" s="28">
        <v>54.5</v>
      </c>
      <c r="D82" s="28"/>
      <c r="E82" s="28">
        <v>2.5</v>
      </c>
      <c r="F82" s="28">
        <v>1</v>
      </c>
      <c r="G82" s="28" t="s">
        <v>126</v>
      </c>
      <c r="H82" s="28">
        <v>17</v>
      </c>
      <c r="I82" s="28">
        <v>62.6</v>
      </c>
      <c r="J82" s="28">
        <v>1.35</v>
      </c>
      <c r="K82" s="28">
        <v>40.7</v>
      </c>
      <c r="L82" s="28"/>
      <c r="M82" s="28"/>
    </row>
    <row r="83" spans="1:13" s="10" customFormat="1" ht="12.75">
      <c r="A83" s="22">
        <v>0.4375</v>
      </c>
      <c r="B83" s="28">
        <v>13.6</v>
      </c>
      <c r="C83" s="28">
        <v>57.4</v>
      </c>
      <c r="D83" s="28"/>
      <c r="E83" s="28">
        <v>2.5</v>
      </c>
      <c r="F83" s="28">
        <v>0</v>
      </c>
      <c r="G83" s="28" t="s">
        <v>155</v>
      </c>
      <c r="H83" s="28">
        <v>17</v>
      </c>
      <c r="I83" s="28">
        <v>62.6</v>
      </c>
      <c r="J83" s="28">
        <v>0.3</v>
      </c>
      <c r="K83" s="28">
        <v>37.5</v>
      </c>
      <c r="L83" s="28">
        <v>20</v>
      </c>
      <c r="M83" s="28"/>
    </row>
    <row r="84" spans="1:13" s="10" customFormat="1" ht="12.75">
      <c r="A84" s="22">
        <v>0.4791666666666667</v>
      </c>
      <c r="B84" s="28">
        <v>16.6</v>
      </c>
      <c r="C84" s="28">
        <v>62.1</v>
      </c>
      <c r="D84" s="28"/>
      <c r="E84" s="28">
        <v>8.1</v>
      </c>
      <c r="F84" s="28">
        <v>1</v>
      </c>
      <c r="G84" s="28" t="s">
        <v>331</v>
      </c>
      <c r="H84" s="28">
        <v>17</v>
      </c>
      <c r="I84" s="28">
        <v>62.6</v>
      </c>
      <c r="J84" s="28">
        <v>2</v>
      </c>
      <c r="K84" s="28">
        <v>26.5</v>
      </c>
      <c r="L84" s="28">
        <v>25</v>
      </c>
      <c r="M84" s="28"/>
    </row>
    <row r="85" spans="1:13" s="10" customFormat="1" ht="12.75">
      <c r="A85" s="22">
        <v>0.020833333333333332</v>
      </c>
      <c r="B85" s="28">
        <v>17.5</v>
      </c>
      <c r="C85" s="28">
        <v>63.5</v>
      </c>
      <c r="D85" s="28"/>
      <c r="E85" s="28">
        <v>6</v>
      </c>
      <c r="F85" s="28" t="s">
        <v>54</v>
      </c>
      <c r="G85" s="28" t="s">
        <v>126</v>
      </c>
      <c r="H85" s="28">
        <v>18</v>
      </c>
      <c r="I85" s="28">
        <v>64.4</v>
      </c>
      <c r="J85" s="28">
        <v>0.8</v>
      </c>
      <c r="K85" s="28">
        <v>35.5</v>
      </c>
      <c r="L85" s="28">
        <v>25</v>
      </c>
      <c r="M85" s="28"/>
    </row>
    <row r="86" spans="1:13" s="10" customFormat="1" ht="12.75">
      <c r="A86" s="22">
        <v>0.0625</v>
      </c>
      <c r="B86" s="28">
        <v>17.6</v>
      </c>
      <c r="C86" s="28">
        <v>65.5</v>
      </c>
      <c r="D86" s="28"/>
      <c r="E86" s="28">
        <v>7.4</v>
      </c>
      <c r="F86" s="28">
        <v>3</v>
      </c>
      <c r="G86" s="28" t="s">
        <v>126</v>
      </c>
      <c r="H86" s="28">
        <v>19</v>
      </c>
      <c r="I86" s="28">
        <v>66.2</v>
      </c>
      <c r="J86" s="28">
        <v>1.75</v>
      </c>
      <c r="K86" s="28">
        <v>29</v>
      </c>
      <c r="L86" s="28">
        <v>20</v>
      </c>
      <c r="M86" s="28"/>
    </row>
    <row r="87" spans="1:13" ht="12.75">
      <c r="A87" s="25" t="s">
        <v>56</v>
      </c>
      <c r="B87" s="20"/>
      <c r="C87" s="20"/>
      <c r="D87" s="20"/>
      <c r="E87" s="20"/>
      <c r="F87" s="20"/>
      <c r="G87" s="20"/>
      <c r="H87" s="20"/>
      <c r="I87" s="20"/>
      <c r="J87" s="20"/>
      <c r="K87" s="20"/>
      <c r="L87" s="20"/>
      <c r="M87" s="28"/>
    </row>
    <row r="88" spans="1:13" ht="12.75">
      <c r="A88" s="22">
        <v>0.4166666666666667</v>
      </c>
      <c r="B88" s="20">
        <v>15.57</v>
      </c>
      <c r="C88" s="20">
        <v>60</v>
      </c>
      <c r="D88" s="20"/>
      <c r="E88" s="24" t="s">
        <v>152</v>
      </c>
      <c r="F88" s="20">
        <v>2</v>
      </c>
      <c r="G88" s="20" t="s">
        <v>55</v>
      </c>
      <c r="H88" s="20">
        <v>20</v>
      </c>
      <c r="I88" s="20">
        <v>60</v>
      </c>
      <c r="J88" s="32">
        <v>2</v>
      </c>
      <c r="K88" s="20">
        <v>37</v>
      </c>
      <c r="L88" s="20"/>
      <c r="M88" s="28"/>
    </row>
    <row r="89" spans="1:13" ht="12.75">
      <c r="A89" s="22" t="s">
        <v>57</v>
      </c>
      <c r="B89" s="20"/>
      <c r="C89" s="20"/>
      <c r="D89" s="20"/>
      <c r="E89" s="24"/>
      <c r="F89" s="20"/>
      <c r="G89" s="20"/>
      <c r="H89" s="20"/>
      <c r="I89" s="20"/>
      <c r="J89" s="32"/>
      <c r="K89" s="20"/>
      <c r="L89" s="20"/>
      <c r="M89" s="28"/>
    </row>
    <row r="90" spans="1:13" ht="12.75">
      <c r="A90" s="22">
        <v>0.3958333333333333</v>
      </c>
      <c r="B90" s="20">
        <v>14</v>
      </c>
      <c r="C90" s="20">
        <v>57.2</v>
      </c>
      <c r="D90" s="20"/>
      <c r="E90" s="24" t="s">
        <v>152</v>
      </c>
      <c r="F90" s="20">
        <v>2</v>
      </c>
      <c r="G90" s="20" t="s">
        <v>126</v>
      </c>
      <c r="H90" s="20">
        <v>9</v>
      </c>
      <c r="I90" s="20">
        <v>48.2</v>
      </c>
      <c r="J90" s="32">
        <v>0.1</v>
      </c>
      <c r="K90" s="20">
        <v>17.125</v>
      </c>
      <c r="L90" s="20"/>
      <c r="M90" s="28"/>
    </row>
    <row r="91" spans="1:13" ht="12.75">
      <c r="A91" s="22">
        <v>0.4375</v>
      </c>
      <c r="B91" s="20">
        <v>14</v>
      </c>
      <c r="C91" s="20">
        <v>57.2</v>
      </c>
      <c r="D91" s="20"/>
      <c r="E91" s="24"/>
      <c r="F91" s="20"/>
      <c r="G91" s="20"/>
      <c r="H91" s="20">
        <v>16</v>
      </c>
      <c r="I91" s="20">
        <v>60.8</v>
      </c>
      <c r="J91" s="32">
        <v>0.6</v>
      </c>
      <c r="K91" s="20"/>
      <c r="L91" s="20"/>
      <c r="M91" s="28"/>
    </row>
    <row r="92" spans="1:13" ht="12.75">
      <c r="A92" s="22">
        <v>0.4791666666666667</v>
      </c>
      <c r="B92" s="20">
        <v>18</v>
      </c>
      <c r="C92" s="20">
        <v>64.4</v>
      </c>
      <c r="D92" s="20"/>
      <c r="E92" s="24"/>
      <c r="F92" s="20"/>
      <c r="G92" s="20"/>
      <c r="H92" s="20">
        <v>17</v>
      </c>
      <c r="I92" s="20">
        <v>62.6</v>
      </c>
      <c r="J92" s="32"/>
      <c r="K92" s="20"/>
      <c r="L92" s="20"/>
      <c r="M92" s="28"/>
    </row>
    <row r="93" spans="1:13" ht="12.75">
      <c r="A93" s="22" t="s">
        <v>229</v>
      </c>
      <c r="B93" s="20"/>
      <c r="C93" s="20"/>
      <c r="D93" s="20"/>
      <c r="E93" s="24"/>
      <c r="F93" s="20"/>
      <c r="G93" s="20"/>
      <c r="H93" s="20"/>
      <c r="I93" s="20"/>
      <c r="J93" s="32"/>
      <c r="K93" s="20"/>
      <c r="L93" s="20"/>
      <c r="M93" s="28"/>
    </row>
    <row r="94" spans="1:13" ht="12.75">
      <c r="A94" s="22">
        <v>0.5416666666666666</v>
      </c>
      <c r="B94" s="118">
        <v>18</v>
      </c>
      <c r="C94" s="118">
        <v>64.4</v>
      </c>
      <c r="D94" s="20"/>
      <c r="E94" s="24" t="s">
        <v>54</v>
      </c>
      <c r="F94" s="20"/>
      <c r="G94" s="20" t="s">
        <v>132</v>
      </c>
      <c r="H94" s="20">
        <v>18.5</v>
      </c>
      <c r="I94" s="20">
        <v>65.3</v>
      </c>
      <c r="J94" s="32">
        <v>0.2</v>
      </c>
      <c r="K94" s="20">
        <v>62</v>
      </c>
      <c r="L94" s="20"/>
      <c r="M94" s="28"/>
    </row>
    <row r="95" spans="1:13" ht="12.75">
      <c r="A95" s="25" t="s">
        <v>311</v>
      </c>
      <c r="B95" s="20"/>
      <c r="C95" s="20"/>
      <c r="D95" s="20"/>
      <c r="E95" s="20"/>
      <c r="F95" s="20"/>
      <c r="G95" s="20"/>
      <c r="H95" s="20"/>
      <c r="I95" s="20"/>
      <c r="J95" s="32"/>
      <c r="K95" s="20"/>
      <c r="L95" s="20"/>
      <c r="M95" s="20"/>
    </row>
    <row r="96" spans="1:13" ht="12.75">
      <c r="A96" s="25">
        <v>0.3958333333333333</v>
      </c>
      <c r="B96" s="20">
        <v>14</v>
      </c>
      <c r="C96" s="20">
        <v>57</v>
      </c>
      <c r="D96" s="20"/>
      <c r="E96" s="20">
        <v>2.5</v>
      </c>
      <c r="F96" s="20"/>
      <c r="G96" s="20" t="s">
        <v>331</v>
      </c>
      <c r="H96" s="20">
        <v>17.9</v>
      </c>
      <c r="I96" s="20">
        <v>65</v>
      </c>
      <c r="J96" s="32">
        <v>2</v>
      </c>
      <c r="K96" s="20">
        <v>79</v>
      </c>
      <c r="L96" s="20"/>
      <c r="M96" s="20"/>
    </row>
    <row r="97" spans="1:13" ht="12.75">
      <c r="A97" s="26">
        <v>0.5416666666666666</v>
      </c>
      <c r="B97" s="20">
        <v>19.4</v>
      </c>
      <c r="C97" s="20">
        <v>67</v>
      </c>
      <c r="D97" s="20"/>
      <c r="E97" s="20"/>
      <c r="F97" s="20"/>
      <c r="G97" s="20"/>
      <c r="H97" s="20"/>
      <c r="I97" s="20"/>
      <c r="J97" s="32">
        <v>0.7</v>
      </c>
      <c r="K97" s="20"/>
      <c r="L97" s="20"/>
      <c r="M97" s="20"/>
    </row>
    <row r="98" spans="1:13" ht="12.75">
      <c r="A98" s="25" t="s">
        <v>59</v>
      </c>
      <c r="B98" s="20"/>
      <c r="C98" s="20"/>
      <c r="D98" s="20"/>
      <c r="E98" s="20"/>
      <c r="F98" s="20"/>
      <c r="G98" s="20"/>
      <c r="H98" s="20"/>
      <c r="I98" s="20"/>
      <c r="J98" s="32"/>
      <c r="K98" s="20"/>
      <c r="L98" s="20"/>
      <c r="M98" s="20"/>
    </row>
    <row r="99" spans="1:13" ht="12.75">
      <c r="A99" s="25">
        <v>0.517361111111111</v>
      </c>
      <c r="B99" s="20">
        <v>23.8</v>
      </c>
      <c r="C99" s="20">
        <v>75</v>
      </c>
      <c r="D99" s="20">
        <v>5.4</v>
      </c>
      <c r="E99" s="20"/>
      <c r="F99" s="20">
        <v>2</v>
      </c>
      <c r="G99" s="20"/>
      <c r="H99" s="20">
        <v>21</v>
      </c>
      <c r="I99" s="20">
        <v>70</v>
      </c>
      <c r="J99" s="32">
        <v>0</v>
      </c>
      <c r="K99" s="20">
        <v>51</v>
      </c>
      <c r="L99" s="20"/>
      <c r="M99" s="20"/>
    </row>
    <row r="100" spans="1:13" ht="12.75">
      <c r="A100" s="25" t="s">
        <v>58</v>
      </c>
      <c r="B100" s="20"/>
      <c r="C100" s="20"/>
      <c r="D100" s="20"/>
      <c r="E100" s="20"/>
      <c r="F100" s="20"/>
      <c r="G100" s="20"/>
      <c r="H100" s="20"/>
      <c r="I100" s="20"/>
      <c r="J100" s="32"/>
      <c r="K100" s="20"/>
      <c r="L100" s="20"/>
      <c r="M100" s="20"/>
    </row>
    <row r="101" spans="1:13" ht="12.75">
      <c r="A101" s="26">
        <v>0.6701388888888888</v>
      </c>
      <c r="B101" s="20"/>
      <c r="C101" s="20"/>
      <c r="D101" s="20"/>
      <c r="E101" s="20"/>
      <c r="F101" s="20"/>
      <c r="G101" s="20"/>
      <c r="H101" s="20">
        <v>15</v>
      </c>
      <c r="I101" s="20">
        <v>59</v>
      </c>
      <c r="J101" s="32"/>
      <c r="K101" s="20">
        <v>34.3</v>
      </c>
      <c r="L101" s="20"/>
      <c r="M101" s="20"/>
    </row>
    <row r="102" spans="1:13" ht="12.75">
      <c r="A102" s="21" t="s">
        <v>330</v>
      </c>
      <c r="B102" s="20"/>
      <c r="C102" s="20"/>
      <c r="D102" s="20"/>
      <c r="E102" s="20"/>
      <c r="F102" s="20"/>
      <c r="G102" s="20"/>
      <c r="H102" s="20"/>
      <c r="I102" s="20"/>
      <c r="J102" s="20"/>
      <c r="K102" s="20"/>
      <c r="L102" s="20"/>
      <c r="M102" s="20"/>
    </row>
    <row r="103" spans="1:13" ht="12.75">
      <c r="A103" s="22">
        <v>0.40625</v>
      </c>
      <c r="B103" s="20">
        <v>15.55</v>
      </c>
      <c r="C103" s="20">
        <v>60</v>
      </c>
      <c r="D103" s="20"/>
      <c r="E103" s="20" t="s">
        <v>322</v>
      </c>
      <c r="F103" s="20"/>
      <c r="G103" s="20" t="s">
        <v>53</v>
      </c>
      <c r="H103" s="20">
        <v>17.5</v>
      </c>
      <c r="I103" s="20">
        <v>64</v>
      </c>
      <c r="J103" s="32">
        <v>0.3</v>
      </c>
      <c r="K103" s="20">
        <v>76</v>
      </c>
      <c r="L103" s="20"/>
      <c r="M103" s="20"/>
    </row>
    <row r="104" spans="1:13" ht="12.75">
      <c r="A104" s="22">
        <v>0.4375</v>
      </c>
      <c r="B104" s="20">
        <v>18.88</v>
      </c>
      <c r="C104" s="20">
        <v>66</v>
      </c>
      <c r="D104" s="20"/>
      <c r="E104" s="20"/>
      <c r="F104" s="20"/>
      <c r="G104" s="20"/>
      <c r="H104" s="20">
        <v>17.6</v>
      </c>
      <c r="I104" s="20">
        <v>64</v>
      </c>
      <c r="J104" s="20"/>
      <c r="K104" s="20"/>
      <c r="L104" s="20"/>
      <c r="M104" s="20"/>
    </row>
    <row r="105" spans="1:13" ht="12.75">
      <c r="A105" s="22" t="s">
        <v>381</v>
      </c>
      <c r="B105" s="20"/>
      <c r="C105" s="20"/>
      <c r="D105" s="20"/>
      <c r="E105" s="20"/>
      <c r="F105" s="20"/>
      <c r="G105" s="20"/>
      <c r="H105" s="20"/>
      <c r="I105" s="20"/>
      <c r="J105" s="20"/>
      <c r="K105" s="20"/>
      <c r="L105" s="20"/>
      <c r="M105" s="20"/>
    </row>
    <row r="106" spans="1:13" ht="12.75">
      <c r="A106" s="22">
        <v>0.4791666666666667</v>
      </c>
      <c r="B106" s="20"/>
      <c r="C106" s="20"/>
      <c r="D106" s="20"/>
      <c r="E106" s="20"/>
      <c r="F106" s="20"/>
      <c r="G106" s="20"/>
      <c r="H106" s="20">
        <v>18</v>
      </c>
      <c r="I106" s="20">
        <v>64.4</v>
      </c>
      <c r="J106" s="20"/>
      <c r="K106" s="20">
        <v>64</v>
      </c>
      <c r="L106" s="20"/>
      <c r="M106" s="20"/>
    </row>
    <row r="107" spans="1:13" ht="12.75">
      <c r="A107" s="22" t="s">
        <v>382</v>
      </c>
      <c r="B107" s="20"/>
      <c r="C107" s="20"/>
      <c r="D107" s="20"/>
      <c r="E107" s="20"/>
      <c r="F107" s="20"/>
      <c r="G107" s="20"/>
      <c r="H107" s="20"/>
      <c r="I107" s="20"/>
      <c r="J107" s="20"/>
      <c r="K107" s="20"/>
      <c r="L107" s="20"/>
      <c r="M107" s="20"/>
    </row>
    <row r="108" spans="1:13" ht="12.75">
      <c r="A108" s="22">
        <v>0.3958333333333333</v>
      </c>
      <c r="B108" s="20">
        <v>14.7</v>
      </c>
      <c r="C108" s="20">
        <v>59</v>
      </c>
      <c r="D108" s="24">
        <v>38575</v>
      </c>
      <c r="E108" s="20"/>
      <c r="F108" s="20">
        <v>3</v>
      </c>
      <c r="G108" s="20" t="s">
        <v>397</v>
      </c>
      <c r="H108" s="20">
        <v>20</v>
      </c>
      <c r="I108" s="20">
        <v>68</v>
      </c>
      <c r="J108" s="20"/>
      <c r="K108" s="20">
        <v>49.7</v>
      </c>
      <c r="L108" s="20"/>
      <c r="M108" s="20"/>
    </row>
    <row r="109" spans="1:13" ht="12.75">
      <c r="A109" s="22">
        <v>0.5833333333333334</v>
      </c>
      <c r="B109" s="20">
        <v>20</v>
      </c>
      <c r="C109" s="20">
        <v>60</v>
      </c>
      <c r="D109" s="20"/>
      <c r="E109" s="20"/>
      <c r="F109" s="20"/>
      <c r="G109" s="20"/>
      <c r="H109" s="20">
        <v>18.6</v>
      </c>
      <c r="I109" s="20">
        <v>65.4</v>
      </c>
      <c r="J109" s="20"/>
      <c r="K109" s="20">
        <v>52</v>
      </c>
      <c r="L109" s="20"/>
      <c r="M109" s="20"/>
    </row>
    <row r="110" spans="1:13" ht="12.75">
      <c r="A110" s="25" t="s">
        <v>313</v>
      </c>
      <c r="B110" s="20"/>
      <c r="C110" s="20"/>
      <c r="D110" s="20"/>
      <c r="E110" s="20"/>
      <c r="F110" s="20"/>
      <c r="G110" s="20"/>
      <c r="H110" s="20"/>
      <c r="I110" s="20"/>
      <c r="J110" s="20"/>
      <c r="K110" s="20"/>
      <c r="L110" s="20"/>
      <c r="M110" s="28"/>
    </row>
    <row r="111" spans="1:13" ht="12.75">
      <c r="A111" s="25">
        <v>0.5833333333333334</v>
      </c>
      <c r="B111" s="20">
        <v>14</v>
      </c>
      <c r="C111" s="20">
        <v>57</v>
      </c>
      <c r="D111" s="20"/>
      <c r="E111" s="20" t="s">
        <v>152</v>
      </c>
      <c r="F111" s="20"/>
      <c r="G111" s="20" t="s">
        <v>126</v>
      </c>
      <c r="H111" s="20">
        <v>16.5</v>
      </c>
      <c r="I111" s="20">
        <v>61.7</v>
      </c>
      <c r="J111" s="20"/>
      <c r="K111" s="20"/>
      <c r="L111" s="20"/>
      <c r="M111" s="28"/>
    </row>
    <row r="112" spans="1:13" ht="12.75">
      <c r="A112" s="25" t="s">
        <v>383</v>
      </c>
      <c r="B112" s="20"/>
      <c r="C112" s="20"/>
      <c r="D112" s="20"/>
      <c r="E112" s="20"/>
      <c r="F112" s="20"/>
      <c r="G112" s="20"/>
      <c r="H112" s="20"/>
      <c r="I112" s="20"/>
      <c r="J112" s="20"/>
      <c r="K112" s="20"/>
      <c r="L112" s="20"/>
      <c r="M112" s="28"/>
    </row>
    <row r="113" spans="1:13" ht="12.75">
      <c r="A113" s="22">
        <v>0.4583333333333333</v>
      </c>
      <c r="B113" s="20">
        <v>12</v>
      </c>
      <c r="C113" s="20">
        <v>50</v>
      </c>
      <c r="D113" s="20" t="s">
        <v>60</v>
      </c>
      <c r="E113" s="20"/>
      <c r="F113" s="20"/>
      <c r="G113" s="20"/>
      <c r="H113" s="20">
        <v>18.3</v>
      </c>
      <c r="I113" s="20">
        <v>65</v>
      </c>
      <c r="J113" s="20"/>
      <c r="K113" s="20">
        <v>60</v>
      </c>
      <c r="L113" s="20"/>
      <c r="M113" s="20"/>
    </row>
    <row r="114" spans="1:13" ht="12.75">
      <c r="A114" s="22">
        <v>0.6041666666666666</v>
      </c>
      <c r="B114" s="20">
        <v>18</v>
      </c>
      <c r="C114" s="20">
        <v>65</v>
      </c>
      <c r="D114" s="20" t="s">
        <v>291</v>
      </c>
      <c r="E114" s="20"/>
      <c r="F114" s="20">
        <v>2</v>
      </c>
      <c r="G114" s="20" t="s">
        <v>331</v>
      </c>
      <c r="H114" s="20">
        <v>18.3</v>
      </c>
      <c r="I114" s="20">
        <v>65</v>
      </c>
      <c r="J114" s="20"/>
      <c r="K114" s="20">
        <v>70</v>
      </c>
      <c r="L114" s="20"/>
      <c r="M114" s="20"/>
    </row>
    <row r="115" spans="1:13" ht="12.75">
      <c r="A115" s="25" t="s">
        <v>317</v>
      </c>
      <c r="B115" s="20"/>
      <c r="C115" s="20"/>
      <c r="D115" s="20"/>
      <c r="E115" s="20"/>
      <c r="F115" s="20"/>
      <c r="G115" s="20"/>
      <c r="H115" s="20"/>
      <c r="I115" s="20"/>
      <c r="J115" s="20"/>
      <c r="K115" s="20"/>
      <c r="L115" s="20"/>
      <c r="M115" s="20"/>
    </row>
    <row r="116" spans="1:13" ht="12.75">
      <c r="A116" s="25">
        <v>0.4166666666666667</v>
      </c>
      <c r="B116" s="20"/>
      <c r="C116" s="20"/>
      <c r="D116" s="20"/>
      <c r="E116" s="20"/>
      <c r="F116" s="20"/>
      <c r="G116" s="20"/>
      <c r="H116" s="20">
        <v>19</v>
      </c>
      <c r="I116" s="20">
        <v>59</v>
      </c>
      <c r="J116" s="20">
        <v>0.1</v>
      </c>
      <c r="K116" s="20"/>
      <c r="L116" s="20">
        <v>10</v>
      </c>
      <c r="M116" s="20"/>
    </row>
    <row r="117" spans="1:13" ht="12.75">
      <c r="A117" s="22">
        <v>0.041666666666666664</v>
      </c>
      <c r="B117" s="20"/>
      <c r="C117" s="20"/>
      <c r="D117" s="20"/>
      <c r="E117" s="20"/>
      <c r="F117" s="20"/>
      <c r="G117" s="20"/>
      <c r="H117" s="20">
        <v>12</v>
      </c>
      <c r="I117" s="20">
        <v>52</v>
      </c>
      <c r="J117" s="20">
        <v>0.1</v>
      </c>
      <c r="K117" s="20"/>
      <c r="L117" s="20">
        <v>5</v>
      </c>
      <c r="M117" s="20"/>
    </row>
    <row r="118" spans="1:13" ht="12.75">
      <c r="A118" s="21" t="s">
        <v>252</v>
      </c>
      <c r="B118" s="20"/>
      <c r="C118" s="20"/>
      <c r="D118" s="20"/>
      <c r="E118" s="20"/>
      <c r="F118" s="20"/>
      <c r="G118" s="20"/>
      <c r="H118" s="20"/>
      <c r="I118" s="20"/>
      <c r="J118" s="20"/>
      <c r="K118" s="20"/>
      <c r="L118" s="20"/>
      <c r="M118" s="20"/>
    </row>
    <row r="119" spans="1:13" ht="12.75">
      <c r="A119" s="22">
        <v>0.3958333333333333</v>
      </c>
      <c r="B119" s="20">
        <v>15</v>
      </c>
      <c r="C119" s="20">
        <v>59</v>
      </c>
      <c r="D119" s="20"/>
      <c r="E119" s="20" t="s">
        <v>61</v>
      </c>
      <c r="F119" s="24"/>
      <c r="G119" s="20" t="s">
        <v>62</v>
      </c>
      <c r="H119" s="20">
        <v>13.5</v>
      </c>
      <c r="I119" s="20">
        <v>56.3</v>
      </c>
      <c r="J119" s="20"/>
      <c r="K119" s="20"/>
      <c r="L119" s="20">
        <v>20</v>
      </c>
      <c r="M119" s="20"/>
    </row>
    <row r="120" spans="1:13" ht="12.75">
      <c r="A120" s="22">
        <v>0.4375</v>
      </c>
      <c r="B120" s="20">
        <v>15</v>
      </c>
      <c r="C120" s="20">
        <v>59</v>
      </c>
      <c r="D120" s="20"/>
      <c r="E120" s="20"/>
      <c r="F120" s="20"/>
      <c r="G120" s="20"/>
      <c r="H120" s="20">
        <v>13.5</v>
      </c>
      <c r="I120" s="20">
        <v>56.3</v>
      </c>
      <c r="J120" s="20"/>
      <c r="K120" s="20"/>
      <c r="L120" s="20"/>
      <c r="M120" s="20"/>
    </row>
    <row r="121" spans="1:13" ht="12.75">
      <c r="A121" s="22" t="s">
        <v>63</v>
      </c>
      <c r="B121" s="20"/>
      <c r="C121" s="20"/>
      <c r="D121" s="20"/>
      <c r="E121" s="20"/>
      <c r="F121" s="20"/>
      <c r="G121" s="20"/>
      <c r="H121" s="20"/>
      <c r="I121" s="20"/>
      <c r="J121" s="20"/>
      <c r="K121" s="20"/>
      <c r="L121" s="20"/>
      <c r="M121" s="20"/>
    </row>
    <row r="122" spans="1:13" ht="12.75">
      <c r="A122" s="22">
        <v>0.5208333333333334</v>
      </c>
      <c r="B122" s="20">
        <v>15.5</v>
      </c>
      <c r="C122" s="20">
        <v>59.9</v>
      </c>
      <c r="D122" s="20"/>
      <c r="E122" s="20"/>
      <c r="F122" s="20">
        <v>1</v>
      </c>
      <c r="G122" s="20" t="s">
        <v>62</v>
      </c>
      <c r="H122" s="20">
        <v>18.5</v>
      </c>
      <c r="I122" s="20">
        <v>65.5</v>
      </c>
      <c r="J122" s="20"/>
      <c r="K122" s="20">
        <v>390</v>
      </c>
      <c r="L122" s="20"/>
      <c r="M122" s="20"/>
    </row>
    <row r="123" spans="1:13" ht="12.75">
      <c r="A123" s="33" t="s">
        <v>254</v>
      </c>
      <c r="B123" s="20"/>
      <c r="C123" s="20"/>
      <c r="D123" s="20"/>
      <c r="E123" s="20"/>
      <c r="F123" s="20"/>
      <c r="G123" s="20"/>
      <c r="H123" s="20"/>
      <c r="I123" s="20"/>
      <c r="J123" s="20"/>
      <c r="K123" s="20"/>
      <c r="L123" s="20"/>
      <c r="M123" s="20"/>
    </row>
    <row r="124" spans="1:13" ht="12.75">
      <c r="A124" s="22">
        <v>0.3958333333333333</v>
      </c>
      <c r="B124" s="20">
        <v>13.5</v>
      </c>
      <c r="C124" s="20">
        <v>56.3</v>
      </c>
      <c r="D124" s="20"/>
      <c r="E124" s="20"/>
      <c r="F124" s="20"/>
      <c r="G124" s="20"/>
      <c r="H124" s="20">
        <v>20</v>
      </c>
      <c r="I124" s="20">
        <v>68</v>
      </c>
      <c r="J124" s="20"/>
      <c r="K124" s="20">
        <v>93</v>
      </c>
      <c r="L124" s="20"/>
      <c r="M124" s="20"/>
    </row>
    <row r="125" spans="1:13" ht="12.75">
      <c r="A125" s="22">
        <v>0.4583333333333333</v>
      </c>
      <c r="B125" s="20">
        <v>14</v>
      </c>
      <c r="C125" s="20">
        <v>57</v>
      </c>
      <c r="D125" s="20"/>
      <c r="E125" s="20"/>
      <c r="F125" s="20"/>
      <c r="G125" s="20"/>
      <c r="H125" s="20">
        <v>17.5</v>
      </c>
      <c r="I125" s="20">
        <v>64</v>
      </c>
      <c r="J125" s="20"/>
      <c r="K125" s="20">
        <v>101</v>
      </c>
      <c r="L125" s="20"/>
      <c r="M125" s="20"/>
    </row>
    <row r="126" spans="1:13" ht="12.75">
      <c r="A126" s="34" t="s">
        <v>255</v>
      </c>
      <c r="B126" s="20"/>
      <c r="C126" s="20"/>
      <c r="D126" s="20"/>
      <c r="E126" s="20"/>
      <c r="F126" s="20"/>
      <c r="G126" s="20"/>
      <c r="H126" s="20"/>
      <c r="I126" s="20"/>
      <c r="J126" s="20"/>
      <c r="K126" s="20"/>
      <c r="L126" s="20"/>
      <c r="M126" s="20"/>
    </row>
    <row r="127" spans="1:13" ht="12.75">
      <c r="A127" s="22">
        <v>0.4375</v>
      </c>
      <c r="B127" s="20">
        <v>12</v>
      </c>
      <c r="C127" s="20">
        <v>60</v>
      </c>
      <c r="D127" s="20"/>
      <c r="E127" s="20"/>
      <c r="F127" s="20"/>
      <c r="G127" s="20"/>
      <c r="H127" s="20">
        <v>16</v>
      </c>
      <c r="I127" s="20">
        <v>60.8</v>
      </c>
      <c r="J127" s="20"/>
      <c r="K127" s="20">
        <v>88</v>
      </c>
      <c r="L127" s="20"/>
      <c r="M127" s="20"/>
    </row>
    <row r="128" spans="1:13" ht="12.75">
      <c r="A128" s="34" t="s">
        <v>198</v>
      </c>
      <c r="B128" s="20"/>
      <c r="C128" s="20"/>
      <c r="D128" s="20"/>
      <c r="E128" s="20"/>
      <c r="F128" s="20"/>
      <c r="G128" s="20"/>
      <c r="H128" s="20"/>
      <c r="I128" s="20"/>
      <c r="J128" s="20"/>
      <c r="K128" s="20"/>
      <c r="L128" s="20"/>
      <c r="M128" s="20"/>
    </row>
    <row r="129" spans="1:13" ht="12.75">
      <c r="A129" s="22">
        <v>0.5208333333333334</v>
      </c>
      <c r="B129" s="20">
        <v>14.5</v>
      </c>
      <c r="C129" s="20">
        <v>58.1</v>
      </c>
      <c r="D129" s="20"/>
      <c r="E129" s="24"/>
      <c r="F129" s="20"/>
      <c r="G129" s="20"/>
      <c r="H129" s="20"/>
      <c r="I129" s="20"/>
      <c r="J129" s="20"/>
      <c r="K129" s="20"/>
      <c r="L129" s="20"/>
      <c r="M129" s="20"/>
    </row>
    <row r="130" spans="1:13" ht="12.75">
      <c r="A130" s="21" t="s">
        <v>40</v>
      </c>
      <c r="B130" s="20"/>
      <c r="C130" s="20"/>
      <c r="D130" s="20"/>
      <c r="E130" s="20"/>
      <c r="F130" s="20"/>
      <c r="G130" s="20"/>
      <c r="H130" s="20"/>
      <c r="I130" s="20"/>
      <c r="J130" s="20"/>
      <c r="K130" s="20"/>
      <c r="L130" s="20"/>
      <c r="M130" s="20"/>
    </row>
    <row r="131" spans="1:13" ht="12.75">
      <c r="A131" s="25">
        <v>0.4791666666666667</v>
      </c>
      <c r="B131" s="20">
        <v>15.3</v>
      </c>
      <c r="C131" s="20">
        <v>59.54</v>
      </c>
      <c r="D131" s="20" t="s">
        <v>52</v>
      </c>
      <c r="E131" s="20"/>
      <c r="F131" s="20"/>
      <c r="G131" s="20"/>
      <c r="H131" s="20">
        <v>15.83</v>
      </c>
      <c r="I131" s="20">
        <v>60.5</v>
      </c>
      <c r="J131" s="20"/>
      <c r="K131" s="20"/>
      <c r="L131" s="20"/>
      <c r="M131" s="20"/>
    </row>
    <row r="132" spans="1:13" ht="12.75">
      <c r="A132" s="21" t="s">
        <v>64</v>
      </c>
      <c r="B132" s="20"/>
      <c r="C132" s="20"/>
      <c r="D132" s="20"/>
      <c r="E132" s="20"/>
      <c r="F132" s="20"/>
      <c r="G132" s="20"/>
      <c r="H132" s="20"/>
      <c r="I132" s="20"/>
      <c r="J132" s="20"/>
      <c r="K132" s="20"/>
      <c r="L132" s="20"/>
      <c r="M132" s="20"/>
    </row>
    <row r="133" spans="1:13" ht="12.75">
      <c r="A133" s="22">
        <v>0.5</v>
      </c>
      <c r="B133" s="20">
        <v>19.5</v>
      </c>
      <c r="C133" s="20">
        <v>67.1</v>
      </c>
      <c r="D133" s="20"/>
      <c r="E133" s="20"/>
      <c r="F133" s="20"/>
      <c r="G133" s="20"/>
      <c r="H133" s="20">
        <v>18</v>
      </c>
      <c r="I133" s="20">
        <v>64.4</v>
      </c>
      <c r="J133" s="20"/>
      <c r="K133" s="20" t="s">
        <v>65</v>
      </c>
      <c r="L133" s="20"/>
      <c r="M133" s="20"/>
    </row>
    <row r="134" spans="1:13" ht="12.75">
      <c r="A134" s="22">
        <v>0.5833333333333334</v>
      </c>
      <c r="B134" s="20">
        <v>25.6</v>
      </c>
      <c r="C134" s="20">
        <v>78</v>
      </c>
      <c r="D134" s="20"/>
      <c r="E134" s="20"/>
      <c r="F134" s="20"/>
      <c r="G134" s="20"/>
      <c r="H134" s="20">
        <v>18.5</v>
      </c>
      <c r="I134" s="20">
        <v>65.4</v>
      </c>
      <c r="J134" s="20"/>
      <c r="K134" s="20"/>
      <c r="L134" s="20"/>
      <c r="M134" s="20"/>
    </row>
    <row r="135" spans="1:13" ht="12.75">
      <c r="A135" s="22" t="s">
        <v>66</v>
      </c>
      <c r="B135" s="20"/>
      <c r="C135" s="20"/>
      <c r="D135" s="20"/>
      <c r="E135" s="20"/>
      <c r="F135" s="20"/>
      <c r="G135" s="20"/>
      <c r="H135" s="20"/>
      <c r="I135" s="20"/>
      <c r="J135" s="20"/>
      <c r="K135" s="20"/>
      <c r="L135" s="20"/>
      <c r="M135" s="20"/>
    </row>
    <row r="136" spans="1:13" ht="12.75">
      <c r="A136" s="22">
        <v>0.46875</v>
      </c>
      <c r="B136" s="20">
        <v>15.5</v>
      </c>
      <c r="C136" s="20">
        <v>60</v>
      </c>
      <c r="D136" s="20"/>
      <c r="E136" s="20" t="s">
        <v>194</v>
      </c>
      <c r="F136" s="20">
        <v>1</v>
      </c>
      <c r="G136" s="20" t="s">
        <v>62</v>
      </c>
      <c r="H136" s="20">
        <v>18.3</v>
      </c>
      <c r="I136" s="20">
        <v>65</v>
      </c>
      <c r="J136" s="20">
        <v>0.1</v>
      </c>
      <c r="K136" s="20"/>
      <c r="L136" s="20">
        <v>0</v>
      </c>
      <c r="M136" s="20"/>
    </row>
    <row r="137" spans="1:13" ht="12.75">
      <c r="A137" s="22" t="s">
        <v>67</v>
      </c>
      <c r="B137" s="20"/>
      <c r="C137" s="20"/>
      <c r="D137" s="20"/>
      <c r="E137" s="20"/>
      <c r="F137" s="20"/>
      <c r="G137" s="20"/>
      <c r="H137" s="20"/>
      <c r="I137" s="20"/>
      <c r="J137" s="20"/>
      <c r="K137" s="20"/>
      <c r="L137" s="20"/>
      <c r="M137" s="20"/>
    </row>
    <row r="138" spans="1:13" ht="12.75">
      <c r="A138" s="22">
        <v>0.5</v>
      </c>
      <c r="B138" s="20">
        <v>20</v>
      </c>
      <c r="C138" s="20">
        <v>68</v>
      </c>
      <c r="D138" s="20"/>
      <c r="E138" s="20"/>
      <c r="F138" s="20" t="s">
        <v>194</v>
      </c>
      <c r="G138" s="20" t="s">
        <v>62</v>
      </c>
      <c r="H138" s="20">
        <v>15</v>
      </c>
      <c r="I138" s="20">
        <v>59.5</v>
      </c>
      <c r="J138" s="20">
        <v>0.1</v>
      </c>
      <c r="K138" s="20">
        <v>45.72</v>
      </c>
      <c r="L138" s="20"/>
      <c r="M138" s="20"/>
    </row>
    <row r="139" spans="1:13" ht="12.75">
      <c r="A139" s="21" t="s">
        <v>68</v>
      </c>
      <c r="B139" s="20"/>
      <c r="C139" s="20"/>
      <c r="D139" s="20"/>
      <c r="E139" s="20"/>
      <c r="F139" s="20"/>
      <c r="G139" s="20"/>
      <c r="H139" s="20"/>
      <c r="I139" s="20"/>
      <c r="J139" s="20"/>
      <c r="K139" s="20"/>
      <c r="L139" s="20"/>
      <c r="M139" s="20"/>
    </row>
    <row r="140" spans="1:13" ht="12.75">
      <c r="A140" s="22">
        <v>0.4604166666666667</v>
      </c>
      <c r="B140" s="20">
        <v>11</v>
      </c>
      <c r="C140" s="20">
        <v>51.85</v>
      </c>
      <c r="D140" s="20"/>
      <c r="E140" s="20"/>
      <c r="F140" s="20">
        <v>2</v>
      </c>
      <c r="G140" s="20"/>
      <c r="H140" s="20">
        <v>18.7</v>
      </c>
      <c r="I140" s="20">
        <v>65.7</v>
      </c>
      <c r="J140" s="20"/>
      <c r="K140" s="20">
        <v>45.72</v>
      </c>
      <c r="L140" s="20"/>
      <c r="M140" s="20">
        <v>-2.47</v>
      </c>
    </row>
    <row r="141" spans="1:13" ht="12.75">
      <c r="A141" s="21" t="s">
        <v>137</v>
      </c>
      <c r="B141" s="20"/>
      <c r="C141" s="20"/>
      <c r="D141" s="20"/>
      <c r="E141" s="20"/>
      <c r="F141" s="20"/>
      <c r="G141" s="20"/>
      <c r="H141" s="20"/>
      <c r="I141" s="20"/>
      <c r="J141" s="20"/>
      <c r="K141" s="20"/>
      <c r="L141" s="20"/>
      <c r="M141" s="20"/>
    </row>
    <row r="142" spans="1:13" ht="12.75">
      <c r="A142" s="22">
        <v>0.4375</v>
      </c>
      <c r="B142" s="20"/>
      <c r="C142" s="20"/>
      <c r="D142" s="20"/>
      <c r="E142" s="20"/>
      <c r="F142" s="20"/>
      <c r="G142" s="20"/>
      <c r="H142" s="20"/>
      <c r="I142" s="20"/>
      <c r="J142" s="20">
        <v>0.3</v>
      </c>
      <c r="K142" s="20"/>
      <c r="L142" s="20"/>
      <c r="M142" s="20"/>
    </row>
    <row r="143" spans="1:13" ht="12.75">
      <c r="A143" s="21" t="s">
        <v>138</v>
      </c>
      <c r="B143" s="20"/>
      <c r="C143" s="20"/>
      <c r="D143" s="20"/>
      <c r="E143" s="20"/>
      <c r="F143" s="20"/>
      <c r="G143" s="20"/>
      <c r="H143" s="20"/>
      <c r="I143" s="20"/>
      <c r="J143" s="20"/>
      <c r="K143" s="20"/>
      <c r="L143" s="20"/>
      <c r="M143" s="20"/>
    </row>
    <row r="144" spans="1:13" ht="12.75">
      <c r="A144" s="25">
        <v>0.4479166666666667</v>
      </c>
      <c r="B144" s="20">
        <v>20</v>
      </c>
      <c r="C144" s="20">
        <v>70</v>
      </c>
      <c r="D144" s="20" t="s">
        <v>194</v>
      </c>
      <c r="E144" s="20" t="s">
        <v>194</v>
      </c>
      <c r="F144" s="20">
        <v>1</v>
      </c>
      <c r="G144" s="20" t="s">
        <v>397</v>
      </c>
      <c r="H144" s="20">
        <v>18</v>
      </c>
      <c r="I144" s="20">
        <v>65</v>
      </c>
      <c r="J144" s="20"/>
      <c r="K144" s="20"/>
      <c r="L144" s="20"/>
      <c r="M144" s="20"/>
    </row>
    <row r="145" spans="1:13" ht="12.75">
      <c r="A145" s="35" t="s">
        <v>293</v>
      </c>
      <c r="B145" s="20"/>
      <c r="C145" s="20"/>
      <c r="D145" s="20"/>
      <c r="E145" s="20"/>
      <c r="F145" s="20"/>
      <c r="G145" s="20"/>
      <c r="H145" s="20"/>
      <c r="I145" s="20"/>
      <c r="J145" s="20"/>
      <c r="K145" s="20"/>
      <c r="L145" s="20"/>
      <c r="M145" s="20"/>
    </row>
    <row r="146" spans="1:13" ht="12.75">
      <c r="A146" s="22">
        <v>0.4375</v>
      </c>
      <c r="B146" s="20">
        <v>18.3</v>
      </c>
      <c r="C146" s="20">
        <v>65</v>
      </c>
      <c r="D146" s="20"/>
      <c r="E146" s="20" t="s">
        <v>152</v>
      </c>
      <c r="F146" s="20"/>
      <c r="G146" s="20" t="s">
        <v>397</v>
      </c>
      <c r="H146" s="20">
        <v>15</v>
      </c>
      <c r="I146" s="20">
        <v>59</v>
      </c>
      <c r="J146" s="20"/>
      <c r="K146" s="20">
        <v>190</v>
      </c>
      <c r="L146" s="20"/>
      <c r="M146" s="20"/>
    </row>
    <row r="147" spans="1:13" ht="12.75">
      <c r="A147" s="22" t="s">
        <v>69</v>
      </c>
      <c r="B147" s="20"/>
      <c r="C147" s="20"/>
      <c r="D147" s="20"/>
      <c r="E147" s="20"/>
      <c r="F147" s="20"/>
      <c r="G147" s="20"/>
      <c r="H147" s="20"/>
      <c r="I147" s="20"/>
      <c r="J147" s="20"/>
      <c r="K147" s="20"/>
      <c r="L147" s="20"/>
      <c r="M147" s="20"/>
    </row>
    <row r="148" spans="1:13" ht="12.75">
      <c r="A148" s="22">
        <v>0.4375</v>
      </c>
      <c r="B148" s="20">
        <v>22</v>
      </c>
      <c r="C148" s="20">
        <v>71.6</v>
      </c>
      <c r="D148" s="20"/>
      <c r="E148" s="20"/>
      <c r="F148" s="20"/>
      <c r="G148" s="20"/>
      <c r="H148" s="20">
        <v>17.2</v>
      </c>
      <c r="I148" s="20">
        <v>63.1</v>
      </c>
      <c r="J148" s="20">
        <v>0.7</v>
      </c>
      <c r="K148" s="20">
        <v>46.5</v>
      </c>
      <c r="L148" s="20"/>
      <c r="M148" s="20"/>
    </row>
    <row r="149" spans="1:13" ht="12.75">
      <c r="A149" s="36" t="s">
        <v>292</v>
      </c>
      <c r="B149" s="20"/>
      <c r="C149" s="20"/>
      <c r="D149" s="20"/>
      <c r="E149" s="20"/>
      <c r="F149" s="20"/>
      <c r="G149" s="20"/>
      <c r="H149" s="20"/>
      <c r="I149" s="20"/>
      <c r="J149" s="20"/>
      <c r="K149" s="20"/>
      <c r="L149" s="20"/>
      <c r="M149" s="20"/>
    </row>
    <row r="150" spans="1:13" ht="12.75">
      <c r="A150" s="22">
        <v>0.4375</v>
      </c>
      <c r="B150" s="20">
        <v>10</v>
      </c>
      <c r="C150" s="20">
        <v>50</v>
      </c>
      <c r="D150" s="20" t="s">
        <v>70</v>
      </c>
      <c r="E150" s="20"/>
      <c r="F150" s="20"/>
      <c r="G150" s="20" t="s">
        <v>331</v>
      </c>
      <c r="H150" s="20">
        <v>17</v>
      </c>
      <c r="I150" s="20">
        <v>62</v>
      </c>
      <c r="J150" s="20">
        <v>0.1</v>
      </c>
      <c r="K150" s="20">
        <v>106.67</v>
      </c>
      <c r="L150" s="20"/>
      <c r="M150" s="20"/>
    </row>
    <row r="151" spans="1:13" ht="12.75">
      <c r="A151" s="22">
        <v>0.4583333333333333</v>
      </c>
      <c r="B151" s="20">
        <v>15</v>
      </c>
      <c r="C151" s="20">
        <v>58</v>
      </c>
      <c r="D151" s="20"/>
      <c r="E151" s="20"/>
      <c r="F151" s="20"/>
      <c r="G151" s="20"/>
      <c r="H151" s="20">
        <v>17</v>
      </c>
      <c r="I151" s="20">
        <v>62</v>
      </c>
      <c r="J151" s="20"/>
      <c r="K151" s="20"/>
      <c r="L151" s="20"/>
      <c r="M151" s="20"/>
    </row>
  </sheetData>
  <printOptions/>
  <pageMargins left="0.75" right="0.75" top="1" bottom="1" header="0.5" footer="0.5"/>
  <pageSetup orientation="landscape"/>
  <headerFooter alignWithMargins="0">
    <oddHeader>&amp;C&amp;"Verdana,Bold"Snapshot Day Data 10/07/08
PHYSICAL PARAMETERS
&amp;R
</oddHeader>
  </headerFooter>
  <legacyDrawing r:id="rId2"/>
</worksheet>
</file>

<file path=xl/worksheets/sheet2.xml><?xml version="1.0" encoding="utf-8"?>
<worksheet xmlns="http://schemas.openxmlformats.org/spreadsheetml/2006/main" xmlns:r="http://schemas.openxmlformats.org/officeDocument/2006/relationships">
  <dimension ref="A1:E54"/>
  <sheetViews>
    <sheetView workbookViewId="0" topLeftCell="A18">
      <selection activeCell="B59" sqref="B59"/>
    </sheetView>
  </sheetViews>
  <sheetFormatPr defaultColWidth="11.00390625" defaultRowHeight="12.75"/>
  <cols>
    <col min="1" max="1" width="11.00390625" style="0" customWidth="1"/>
    <col min="2" max="2" width="76.875" style="1" customWidth="1"/>
  </cols>
  <sheetData>
    <row r="1" spans="1:5" ht="25.5">
      <c r="A1" s="2" t="s">
        <v>247</v>
      </c>
      <c r="B1" s="2" t="s">
        <v>258</v>
      </c>
      <c r="C1" s="2"/>
      <c r="D1" s="2"/>
      <c r="E1" s="3"/>
    </row>
    <row r="2" spans="1:5" ht="12.75">
      <c r="A2" s="7" t="s">
        <v>259</v>
      </c>
      <c r="B2" s="2"/>
      <c r="C2" s="2"/>
      <c r="D2" s="2"/>
      <c r="E2" s="3"/>
    </row>
    <row r="3" spans="1:5" ht="12.75">
      <c r="A3" s="2"/>
      <c r="B3" s="120" t="s">
        <v>123</v>
      </c>
      <c r="C3" s="2"/>
      <c r="D3" s="2"/>
      <c r="E3" s="3"/>
    </row>
    <row r="4" spans="2:5" ht="64.5">
      <c r="B4" s="120" t="s">
        <v>26</v>
      </c>
      <c r="C4" s="2"/>
      <c r="D4" s="2"/>
      <c r="E4" s="3"/>
    </row>
    <row r="5" ht="12.75">
      <c r="A5" s="5" t="s">
        <v>368</v>
      </c>
    </row>
    <row r="6" spans="1:2" ht="12.75">
      <c r="A6" s="4"/>
      <c r="B6" s="1" t="s">
        <v>124</v>
      </c>
    </row>
    <row r="7" ht="12.75">
      <c r="A7" s="5" t="s">
        <v>296</v>
      </c>
    </row>
    <row r="8" spans="1:2" ht="12.75">
      <c r="A8" s="4">
        <v>0.4305555555555556</v>
      </c>
      <c r="B8" s="1" t="s">
        <v>19</v>
      </c>
    </row>
    <row r="9" spans="1:2" ht="12.75">
      <c r="A9" s="4">
        <v>0.4444444444444444</v>
      </c>
      <c r="B9" s="1" t="s">
        <v>20</v>
      </c>
    </row>
    <row r="10" ht="12.75">
      <c r="A10" s="5" t="s">
        <v>21</v>
      </c>
    </row>
    <row r="11" ht="25.5">
      <c r="B11" s="1" t="s">
        <v>22</v>
      </c>
    </row>
    <row r="12" ht="12.75">
      <c r="A12" s="5" t="s">
        <v>190</v>
      </c>
    </row>
    <row r="13" ht="12.75">
      <c r="B13" s="1" t="s">
        <v>23</v>
      </c>
    </row>
    <row r="14" ht="12.75">
      <c r="A14" t="s">
        <v>289</v>
      </c>
    </row>
    <row r="15" spans="1:2" ht="12.75">
      <c r="A15" s="4">
        <v>0.3958333333333333</v>
      </c>
      <c r="B15" s="1" t="s">
        <v>24</v>
      </c>
    </row>
    <row r="16" ht="12.75">
      <c r="A16" s="5" t="s">
        <v>209</v>
      </c>
    </row>
    <row r="17" ht="25.5">
      <c r="B17" s="1" t="s">
        <v>25</v>
      </c>
    </row>
    <row r="18" ht="12.75">
      <c r="A18" s="5" t="s">
        <v>216</v>
      </c>
    </row>
    <row r="19" spans="1:2" ht="12.75">
      <c r="A19" s="5"/>
      <c r="B19" s="1" t="s">
        <v>27</v>
      </c>
    </row>
    <row r="20" spans="1:2" ht="12.75">
      <c r="A20" s="5"/>
      <c r="B20" s="1" t="s">
        <v>29</v>
      </c>
    </row>
    <row r="21" spans="1:2" ht="12.75">
      <c r="A21" s="5"/>
      <c r="B21" s="1" t="s">
        <v>30</v>
      </c>
    </row>
    <row r="22" spans="1:2" ht="12.75">
      <c r="A22" s="5"/>
      <c r="B22" s="1" t="s">
        <v>31</v>
      </c>
    </row>
    <row r="23" spans="1:2" ht="12.75">
      <c r="A23" s="5"/>
      <c r="B23" s="1" t="s">
        <v>32</v>
      </c>
    </row>
    <row r="24" spans="1:2" ht="12.75">
      <c r="A24" s="5"/>
      <c r="B24" s="1" t="s">
        <v>28</v>
      </c>
    </row>
    <row r="25" ht="12.75">
      <c r="A25" s="5" t="s">
        <v>221</v>
      </c>
    </row>
    <row r="26" spans="1:2" ht="12.75">
      <c r="A26" s="4">
        <v>0.4826388888888889</v>
      </c>
      <c r="B26" s="1" t="s">
        <v>33</v>
      </c>
    </row>
    <row r="27" ht="12.75">
      <c r="B27" s="1" t="s">
        <v>345</v>
      </c>
    </row>
    <row r="28" ht="12.75">
      <c r="B28" s="1" t="s">
        <v>346</v>
      </c>
    </row>
    <row r="29" ht="12.75">
      <c r="A29" t="s">
        <v>222</v>
      </c>
    </row>
    <row r="30" ht="60">
      <c r="B30" s="124" t="s">
        <v>34</v>
      </c>
    </row>
    <row r="31" spans="1:2" ht="12.75">
      <c r="A31" t="s">
        <v>319</v>
      </c>
      <c r="B31" s="123"/>
    </row>
    <row r="32" ht="12.75">
      <c r="B32" s="1" t="s">
        <v>35</v>
      </c>
    </row>
    <row r="33" ht="12.75">
      <c r="A33" t="s">
        <v>156</v>
      </c>
    </row>
    <row r="34" ht="25.5">
      <c r="B34" s="1" t="s">
        <v>0</v>
      </c>
    </row>
    <row r="35" ht="12.75">
      <c r="A35" t="s">
        <v>1</v>
      </c>
    </row>
    <row r="36" ht="12.75">
      <c r="B36" s="1" t="s">
        <v>2</v>
      </c>
    </row>
    <row r="37" ht="12.75">
      <c r="A37" t="s">
        <v>229</v>
      </c>
    </row>
    <row r="38" ht="12.75">
      <c r="B38" s="1" t="s">
        <v>3</v>
      </c>
    </row>
    <row r="39" ht="12.75">
      <c r="A39" t="s">
        <v>310</v>
      </c>
    </row>
    <row r="40" ht="25.5">
      <c r="B40" s="1" t="s">
        <v>4</v>
      </c>
    </row>
    <row r="41" ht="12.75">
      <c r="A41" t="s">
        <v>382</v>
      </c>
    </row>
    <row r="42" ht="12.75">
      <c r="B42" s="1" t="s">
        <v>5</v>
      </c>
    </row>
    <row r="43" ht="12.75">
      <c r="A43" t="s">
        <v>313</v>
      </c>
    </row>
    <row r="44" ht="39">
      <c r="B44" s="1" t="s">
        <v>6</v>
      </c>
    </row>
    <row r="45" ht="12.75">
      <c r="A45" t="s">
        <v>383</v>
      </c>
    </row>
    <row r="46" ht="25.5">
      <c r="B46" s="1" t="s">
        <v>7</v>
      </c>
    </row>
    <row r="47" ht="12.75">
      <c r="A47" t="s">
        <v>315</v>
      </c>
    </row>
    <row r="48" ht="12.75">
      <c r="B48" s="1" t="s">
        <v>8</v>
      </c>
    </row>
    <row r="49" spans="1:2" ht="12.75">
      <c r="A49" s="5" t="s">
        <v>318</v>
      </c>
      <c r="B49" s="1" t="s">
        <v>9</v>
      </c>
    </row>
    <row r="51" ht="12.75">
      <c r="A51" t="s">
        <v>255</v>
      </c>
    </row>
    <row r="52" ht="12.75">
      <c r="B52" s="1" t="s">
        <v>10</v>
      </c>
    </row>
    <row r="53" ht="12.75">
      <c r="A53" s="5" t="s">
        <v>11</v>
      </c>
    </row>
    <row r="54" spans="1:2" ht="25.5">
      <c r="A54" s="1" t="s">
        <v>13</v>
      </c>
      <c r="B54" s="1" t="s">
        <v>12</v>
      </c>
    </row>
  </sheetData>
  <printOptions/>
  <pageMargins left="0.75" right="0.75" top="1" bottom="1" header="0.5" footer="0.5"/>
  <pageSetup orientation="landscape" paperSize="9"/>
  <headerFooter alignWithMargins="0">
    <oddHeader>&amp;C&amp;"Verdana,Bold"Snapshot Day 10/7/08
 Other Observations</oddHeader>
  </headerFooter>
</worksheet>
</file>

<file path=xl/worksheets/sheet3.xml><?xml version="1.0" encoding="utf-8"?>
<worksheet xmlns="http://schemas.openxmlformats.org/spreadsheetml/2006/main" xmlns:r="http://schemas.openxmlformats.org/officeDocument/2006/relationships">
  <dimension ref="A1:G69"/>
  <sheetViews>
    <sheetView tabSelected="1" workbookViewId="0" topLeftCell="A1">
      <pane ySplit="760" topLeftCell="BM39" activePane="bottomLeft" state="split"/>
      <selection pane="topLeft" activeCell="B1" sqref="B1"/>
      <selection pane="bottomLeft" activeCell="B69" sqref="B69"/>
    </sheetView>
  </sheetViews>
  <sheetFormatPr defaultColWidth="11.00390625" defaultRowHeight="12.75"/>
  <cols>
    <col min="1" max="3" width="11.00390625" style="0" customWidth="1"/>
    <col min="4" max="4" width="11.125" style="0" customWidth="1"/>
    <col min="5" max="5" width="11.00390625" style="0" customWidth="1"/>
    <col min="6" max="6" width="9.625" style="1" customWidth="1"/>
  </cols>
  <sheetData>
    <row r="1" spans="1:7" ht="25.5">
      <c r="A1" s="2" t="s">
        <v>247</v>
      </c>
      <c r="B1" s="2" t="s">
        <v>87</v>
      </c>
      <c r="C1" s="3" t="s">
        <v>285</v>
      </c>
      <c r="D1" s="2" t="s">
        <v>354</v>
      </c>
      <c r="E1" s="2" t="s">
        <v>257</v>
      </c>
      <c r="F1" s="2" t="s">
        <v>162</v>
      </c>
      <c r="G1" s="2"/>
    </row>
    <row r="2" spans="1:7" ht="12.75">
      <c r="A2" s="7" t="s">
        <v>177</v>
      </c>
      <c r="B2" s="3"/>
      <c r="C2" s="3"/>
      <c r="D2" s="2"/>
      <c r="E2" s="2"/>
      <c r="F2" s="2"/>
      <c r="G2" s="2"/>
    </row>
    <row r="3" spans="1:7" s="9" customFormat="1" ht="12.75">
      <c r="A3" s="121">
        <v>0.4375</v>
      </c>
      <c r="B3" s="9" t="s">
        <v>82</v>
      </c>
      <c r="C3" s="9" t="s">
        <v>83</v>
      </c>
      <c r="D3" s="120" t="s">
        <v>273</v>
      </c>
      <c r="E3" s="120"/>
      <c r="F3" s="120" t="s">
        <v>84</v>
      </c>
      <c r="G3" s="120"/>
    </row>
    <row r="4" spans="1:7" s="9" customFormat="1" ht="12.75">
      <c r="A4" s="120" t="s">
        <v>368</v>
      </c>
      <c r="D4" s="120"/>
      <c r="E4" s="120"/>
      <c r="F4" s="120"/>
      <c r="G4" s="120"/>
    </row>
    <row r="5" spans="1:7" s="9" customFormat="1" ht="12.75">
      <c r="A5" s="121">
        <v>0.44027777777777777</v>
      </c>
      <c r="D5" s="120" t="s">
        <v>283</v>
      </c>
      <c r="E5" s="120" t="s">
        <v>85</v>
      </c>
      <c r="F5" s="120"/>
      <c r="G5" s="120"/>
    </row>
    <row r="6" spans="1:7" s="9" customFormat="1" ht="12.75">
      <c r="A6" s="121">
        <v>0.46388888888888885</v>
      </c>
      <c r="B6" s="9" t="s">
        <v>82</v>
      </c>
      <c r="C6" s="9" t="s">
        <v>83</v>
      </c>
      <c r="D6" s="120" t="s">
        <v>273</v>
      </c>
      <c r="E6" s="120"/>
      <c r="F6" s="120"/>
      <c r="G6" s="120"/>
    </row>
    <row r="7" ht="12.75">
      <c r="A7" s="5" t="s">
        <v>296</v>
      </c>
    </row>
    <row r="8" spans="1:5" ht="12.75">
      <c r="A8" s="8">
        <v>0.4222222222222222</v>
      </c>
      <c r="B8" t="s">
        <v>86</v>
      </c>
      <c r="D8" s="120" t="s">
        <v>181</v>
      </c>
      <c r="E8" t="s">
        <v>160</v>
      </c>
    </row>
    <row r="9" spans="1:5" ht="12.75">
      <c r="A9" s="4">
        <v>0.4222222222222222</v>
      </c>
      <c r="B9" t="s">
        <v>86</v>
      </c>
      <c r="D9" s="1" t="s">
        <v>283</v>
      </c>
      <c r="E9" t="s">
        <v>161</v>
      </c>
    </row>
    <row r="10" spans="1:4" ht="12.75">
      <c r="A10" s="4">
        <v>0.44097222222222227</v>
      </c>
      <c r="B10" t="s">
        <v>82</v>
      </c>
      <c r="D10" s="1" t="s">
        <v>181</v>
      </c>
    </row>
    <row r="11" ht="12.75">
      <c r="A11" s="5" t="s">
        <v>145</v>
      </c>
    </row>
    <row r="12" spans="1:4" ht="12.75">
      <c r="A12" s="122">
        <v>0.5055555555555555</v>
      </c>
      <c r="B12" s="1" t="s">
        <v>88</v>
      </c>
      <c r="D12" s="1" t="s">
        <v>181</v>
      </c>
    </row>
    <row r="13" ht="12.75">
      <c r="A13" s="5" t="s">
        <v>326</v>
      </c>
    </row>
    <row r="14" spans="1:6" ht="12.75">
      <c r="A14" s="4">
        <v>0.4479166666666667</v>
      </c>
      <c r="B14" s="1" t="s">
        <v>89</v>
      </c>
      <c r="D14" t="s">
        <v>283</v>
      </c>
      <c r="F14" s="1" t="s">
        <v>90</v>
      </c>
    </row>
    <row r="15" ht="12.75">
      <c r="A15" s="5" t="s">
        <v>245</v>
      </c>
    </row>
    <row r="16" spans="1:6" ht="12.75">
      <c r="A16" s="4">
        <v>0.5652777777777778</v>
      </c>
      <c r="B16" t="s">
        <v>165</v>
      </c>
      <c r="C16" t="s">
        <v>91</v>
      </c>
      <c r="D16" t="s">
        <v>181</v>
      </c>
      <c r="F16" t="s">
        <v>92</v>
      </c>
    </row>
    <row r="17" ht="12.75">
      <c r="A17" s="6" t="s">
        <v>209</v>
      </c>
    </row>
    <row r="18" spans="1:5" ht="12.75">
      <c r="A18" s="4">
        <v>0.5347222222222222</v>
      </c>
      <c r="B18" t="s">
        <v>93</v>
      </c>
      <c r="C18" t="s">
        <v>94</v>
      </c>
      <c r="D18" t="s">
        <v>283</v>
      </c>
      <c r="E18" t="s">
        <v>290</v>
      </c>
    </row>
    <row r="19" ht="12.75">
      <c r="A19" s="5" t="s">
        <v>280</v>
      </c>
    </row>
    <row r="20" spans="1:2" ht="12.75">
      <c r="A20" s="4">
        <v>0.4138888888888889</v>
      </c>
      <c r="B20" t="s">
        <v>82</v>
      </c>
    </row>
    <row r="21" ht="12.75">
      <c r="A21" s="5" t="s">
        <v>179</v>
      </c>
    </row>
    <row r="22" spans="1:6" ht="25.5">
      <c r="A22" s="4">
        <v>0.42083333333333334</v>
      </c>
      <c r="C22" s="1" t="s">
        <v>95</v>
      </c>
      <c r="D22" t="s">
        <v>181</v>
      </c>
      <c r="E22" t="s">
        <v>343</v>
      </c>
      <c r="F22" s="1" t="s">
        <v>96</v>
      </c>
    </row>
    <row r="23" spans="1:6" ht="25.5">
      <c r="A23" s="4">
        <v>0.5</v>
      </c>
      <c r="C23" s="1" t="s">
        <v>95</v>
      </c>
      <c r="D23" t="s">
        <v>283</v>
      </c>
      <c r="E23" t="s">
        <v>85</v>
      </c>
      <c r="F23" s="1" t="s">
        <v>96</v>
      </c>
    </row>
    <row r="24" spans="1:6" ht="25.5">
      <c r="A24" s="4">
        <v>0.5833333333333334</v>
      </c>
      <c r="C24" s="1" t="s">
        <v>95</v>
      </c>
      <c r="D24" t="s">
        <v>283</v>
      </c>
      <c r="E24" t="s">
        <v>97</v>
      </c>
      <c r="F24" s="1" t="s">
        <v>96</v>
      </c>
    </row>
    <row r="25" ht="12.75">
      <c r="A25" s="5" t="s">
        <v>299</v>
      </c>
    </row>
    <row r="26" spans="1:4" ht="12.75">
      <c r="A26" s="4">
        <v>0.4479166666666667</v>
      </c>
      <c r="B26" t="s">
        <v>98</v>
      </c>
      <c r="D26" t="s">
        <v>181</v>
      </c>
    </row>
    <row r="27" ht="12.75">
      <c r="A27" s="5" t="s">
        <v>99</v>
      </c>
    </row>
    <row r="28" spans="1:5" ht="12.75">
      <c r="A28" s="6">
        <v>0.545138888888889</v>
      </c>
      <c r="B28" t="s">
        <v>100</v>
      </c>
      <c r="C28" t="s">
        <v>101</v>
      </c>
      <c r="D28" t="s">
        <v>181</v>
      </c>
      <c r="E28" t="s">
        <v>284</v>
      </c>
    </row>
    <row r="29" ht="12.75">
      <c r="A29" t="s">
        <v>222</v>
      </c>
    </row>
    <row r="30" spans="1:5" ht="12.75">
      <c r="A30" s="4">
        <v>0.91875</v>
      </c>
      <c r="B30" t="s">
        <v>102</v>
      </c>
      <c r="D30" t="s">
        <v>181</v>
      </c>
      <c r="E30" t="s">
        <v>85</v>
      </c>
    </row>
    <row r="31" ht="12.75">
      <c r="A31" t="s">
        <v>129</v>
      </c>
    </row>
    <row r="32" spans="1:5" ht="12.75">
      <c r="A32" s="4">
        <v>0.4166666666666667</v>
      </c>
      <c r="B32" t="s">
        <v>103</v>
      </c>
      <c r="D32" t="s">
        <v>144</v>
      </c>
      <c r="E32" t="s">
        <v>85</v>
      </c>
    </row>
    <row r="33" spans="1:4" ht="12.75">
      <c r="A33" s="4">
        <v>0.3854166666666667</v>
      </c>
      <c r="B33" t="s">
        <v>96</v>
      </c>
      <c r="D33" t="s">
        <v>144</v>
      </c>
    </row>
    <row r="34" ht="12.75">
      <c r="A34" s="6" t="s">
        <v>229</v>
      </c>
    </row>
    <row r="35" spans="1:4" ht="12.75">
      <c r="A35" s="6">
        <v>0.5034722222222222</v>
      </c>
      <c r="B35" t="s">
        <v>82</v>
      </c>
      <c r="D35" t="s">
        <v>283</v>
      </c>
    </row>
    <row r="36" ht="12.75">
      <c r="A36" s="6" t="s">
        <v>311</v>
      </c>
    </row>
    <row r="37" spans="1:5" ht="12.75">
      <c r="A37" s="6">
        <v>0.5020833333333333</v>
      </c>
      <c r="B37" t="s">
        <v>203</v>
      </c>
      <c r="C37" s="1"/>
      <c r="D37" t="s">
        <v>283</v>
      </c>
      <c r="E37" t="s">
        <v>160</v>
      </c>
    </row>
    <row r="38" ht="12.75">
      <c r="A38" s="5" t="s">
        <v>383</v>
      </c>
    </row>
    <row r="39" spans="1:6" ht="25.5">
      <c r="A39" s="4">
        <v>0.4479166666666667</v>
      </c>
      <c r="B39" t="s">
        <v>106</v>
      </c>
      <c r="C39" t="s">
        <v>104</v>
      </c>
      <c r="D39" t="s">
        <v>181</v>
      </c>
      <c r="E39" t="s">
        <v>160</v>
      </c>
      <c r="F39" s="1" t="s">
        <v>105</v>
      </c>
    </row>
    <row r="40" spans="1:6" ht="39">
      <c r="A40" s="4">
        <v>0.4611111111111111</v>
      </c>
      <c r="B40" s="1" t="s">
        <v>107</v>
      </c>
      <c r="C40" t="s">
        <v>154</v>
      </c>
      <c r="D40" t="s">
        <v>181</v>
      </c>
      <c r="E40" t="s">
        <v>160</v>
      </c>
      <c r="F40" s="1" t="s">
        <v>108</v>
      </c>
    </row>
    <row r="41" spans="1:6" ht="25.5">
      <c r="A41" s="4"/>
      <c r="B41" t="s">
        <v>131</v>
      </c>
      <c r="D41" t="s">
        <v>283</v>
      </c>
      <c r="F41" s="1" t="s">
        <v>109</v>
      </c>
    </row>
    <row r="42" spans="1:6" ht="12.75">
      <c r="A42" s="4">
        <v>0.6041666666666666</v>
      </c>
      <c r="C42" t="s">
        <v>110</v>
      </c>
      <c r="F42" s="1" t="s">
        <v>344</v>
      </c>
    </row>
    <row r="43" spans="1:6" ht="12.75">
      <c r="A43" s="4">
        <v>0.6041666666666666</v>
      </c>
      <c r="B43" t="s">
        <v>111</v>
      </c>
      <c r="D43" t="s">
        <v>181</v>
      </c>
      <c r="E43" t="s">
        <v>97</v>
      </c>
      <c r="F43" s="1" t="s">
        <v>84</v>
      </c>
    </row>
    <row r="44" spans="1:5" ht="12.75">
      <c r="A44" s="4">
        <v>0.6041666666666666</v>
      </c>
      <c r="B44" t="s">
        <v>113</v>
      </c>
      <c r="C44" t="s">
        <v>112</v>
      </c>
      <c r="E44" t="s">
        <v>85</v>
      </c>
    </row>
    <row r="45" spans="1:3" ht="12.75">
      <c r="A45" s="4">
        <v>0.607638888888889</v>
      </c>
      <c r="C45" t="s">
        <v>203</v>
      </c>
    </row>
    <row r="46" ht="12.75" customHeight="1">
      <c r="A46" s="5" t="s">
        <v>318</v>
      </c>
    </row>
    <row r="47" spans="1:3" ht="12.75">
      <c r="A47" s="4">
        <v>0.5</v>
      </c>
      <c r="C47" t="s">
        <v>114</v>
      </c>
    </row>
    <row r="48" ht="12.75">
      <c r="A48" s="5" t="s">
        <v>199</v>
      </c>
    </row>
    <row r="49" spans="1:4" ht="12.75">
      <c r="A49" s="4">
        <v>0.4791666666666667</v>
      </c>
      <c r="B49" t="s">
        <v>165</v>
      </c>
      <c r="D49" t="s">
        <v>115</v>
      </c>
    </row>
    <row r="50" spans="1:4" ht="12.75">
      <c r="A50" s="4">
        <v>0.47291666666666665</v>
      </c>
      <c r="B50" t="s">
        <v>201</v>
      </c>
      <c r="D50" t="s">
        <v>283</v>
      </c>
    </row>
    <row r="51" spans="1:4" ht="12.75">
      <c r="A51" s="4">
        <v>0.44097222222222227</v>
      </c>
      <c r="B51" t="s">
        <v>201</v>
      </c>
      <c r="C51" t="s">
        <v>200</v>
      </c>
      <c r="D51" t="s">
        <v>181</v>
      </c>
    </row>
    <row r="52" spans="1:4" ht="12.75">
      <c r="A52" s="4">
        <v>0.4895833333333333</v>
      </c>
      <c r="B52" t="s">
        <v>189</v>
      </c>
      <c r="D52" t="s">
        <v>181</v>
      </c>
    </row>
    <row r="53" spans="1:4" ht="12.75">
      <c r="A53" s="4">
        <v>0.49652777777777773</v>
      </c>
      <c r="B53" t="s">
        <v>189</v>
      </c>
      <c r="D53" t="s">
        <v>283</v>
      </c>
    </row>
    <row r="54" spans="1:4" ht="12.75">
      <c r="A54" s="4">
        <v>0.49722222222222223</v>
      </c>
      <c r="B54" t="s">
        <v>201</v>
      </c>
      <c r="C54" t="s">
        <v>202</v>
      </c>
      <c r="D54" t="s">
        <v>283</v>
      </c>
    </row>
    <row r="55" spans="1:4" ht="12.75">
      <c r="A55" s="4">
        <v>0.4979166666666666</v>
      </c>
      <c r="B55" t="s">
        <v>201</v>
      </c>
      <c r="C55" t="s">
        <v>202</v>
      </c>
      <c r="D55" t="s">
        <v>181</v>
      </c>
    </row>
    <row r="56" spans="1:4" ht="12.75">
      <c r="A56" s="4">
        <v>0.5013888888888889</v>
      </c>
      <c r="B56" t="s">
        <v>165</v>
      </c>
      <c r="D56" t="s">
        <v>283</v>
      </c>
    </row>
    <row r="57" spans="1:4" ht="12.75">
      <c r="A57" s="4">
        <v>0.5020833333333333</v>
      </c>
      <c r="B57" t="s">
        <v>189</v>
      </c>
      <c r="D57" t="s">
        <v>181</v>
      </c>
    </row>
    <row r="58" spans="1:4" ht="12.75">
      <c r="A58" s="4">
        <v>0.48333333333333334</v>
      </c>
      <c r="B58" t="s">
        <v>201</v>
      </c>
      <c r="D58" t="s">
        <v>116</v>
      </c>
    </row>
    <row r="59" spans="1:4" ht="12.75">
      <c r="A59" s="4">
        <v>0.4895833333333333</v>
      </c>
      <c r="B59" t="s">
        <v>201</v>
      </c>
      <c r="C59" t="s">
        <v>117</v>
      </c>
      <c r="D59" t="s">
        <v>283</v>
      </c>
    </row>
    <row r="60" spans="1:4" ht="12.75">
      <c r="A60" s="4">
        <v>0.5034722222222222</v>
      </c>
      <c r="B60" t="s">
        <v>201</v>
      </c>
      <c r="C60" t="s">
        <v>200</v>
      </c>
      <c r="D60" t="s">
        <v>181</v>
      </c>
    </row>
    <row r="61" spans="1:4" ht="12.75">
      <c r="A61" s="4">
        <v>0.5083333333333333</v>
      </c>
      <c r="B61" t="s">
        <v>201</v>
      </c>
      <c r="C61" t="s">
        <v>200</v>
      </c>
      <c r="D61" t="s">
        <v>181</v>
      </c>
    </row>
    <row r="62" ht="12.75">
      <c r="A62" s="5" t="s">
        <v>138</v>
      </c>
    </row>
    <row r="63" spans="1:5" ht="12.75">
      <c r="A63" s="4">
        <v>0.41041666666666665</v>
      </c>
      <c r="B63" t="s">
        <v>165</v>
      </c>
      <c r="C63" t="s">
        <v>36</v>
      </c>
      <c r="D63" t="s">
        <v>181</v>
      </c>
      <c r="E63" t="s">
        <v>160</v>
      </c>
    </row>
    <row r="64" ht="12.75">
      <c r="A64" s="11" t="s">
        <v>293</v>
      </c>
    </row>
    <row r="65" spans="1:4" ht="12.75">
      <c r="A65" s="4">
        <v>0.4826388888888889</v>
      </c>
      <c r="B65" t="s">
        <v>118</v>
      </c>
      <c r="C65" t="s">
        <v>119</v>
      </c>
      <c r="D65" t="s">
        <v>283</v>
      </c>
    </row>
    <row r="66" spans="1:4" ht="12.75">
      <c r="A66" s="4">
        <v>0.4826388888888889</v>
      </c>
      <c r="B66" t="s">
        <v>118</v>
      </c>
      <c r="C66" t="s">
        <v>120</v>
      </c>
      <c r="D66" t="s">
        <v>121</v>
      </c>
    </row>
    <row r="67" spans="2:4" ht="12.75">
      <c r="B67" t="s">
        <v>295</v>
      </c>
      <c r="D67" t="s">
        <v>273</v>
      </c>
    </row>
    <row r="68" ht="12.75">
      <c r="A68" s="4" t="s">
        <v>292</v>
      </c>
    </row>
    <row r="69" spans="1:4" ht="12.75">
      <c r="A69" s="4">
        <v>0.4791666666666667</v>
      </c>
      <c r="C69" t="s">
        <v>122</v>
      </c>
      <c r="D69" t="s">
        <v>283</v>
      </c>
    </row>
  </sheetData>
  <printOptions/>
  <pageMargins left="0.75" right="0.75" top="1" bottom="1" header="0.5" footer="0.5"/>
  <pageSetup orientation="portrait" paperSize="9"/>
  <headerFooter alignWithMargins="0">
    <oddHeader>&amp;C&amp;"Verdana,Bold"Snapshot Day 10/7/08
Shipping &amp; Other Observations</oddHeader>
  </headerFooter>
</worksheet>
</file>

<file path=xl/worksheets/sheet4.xml><?xml version="1.0" encoding="utf-8"?>
<worksheet xmlns="http://schemas.openxmlformats.org/spreadsheetml/2006/main" xmlns:r="http://schemas.openxmlformats.org/officeDocument/2006/relationships">
  <dimension ref="A1:G108"/>
  <sheetViews>
    <sheetView workbookViewId="0" topLeftCell="A1">
      <pane ySplit="1300" topLeftCell="BM57" activePane="bottomLeft" state="split"/>
      <selection pane="topLeft" activeCell="D1" sqref="D1:D16384"/>
      <selection pane="bottomLeft" activeCell="A69" sqref="A69:IV70"/>
    </sheetView>
  </sheetViews>
  <sheetFormatPr defaultColWidth="11.00390625" defaultRowHeight="12.75"/>
  <cols>
    <col min="1" max="1" width="15.25390625" style="0" customWidth="1"/>
    <col min="2" max="2" width="6.875" style="0" customWidth="1"/>
    <col min="3" max="3" width="10.625" style="0" customWidth="1"/>
    <col min="4" max="4" width="8.625" style="0" customWidth="1"/>
    <col min="5" max="5" width="6.75390625" style="0" customWidth="1"/>
    <col min="6" max="6" width="12.00390625" style="1" customWidth="1"/>
    <col min="7" max="7" width="11.00390625" style="1" customWidth="1"/>
  </cols>
  <sheetData>
    <row r="1" spans="1:7" ht="51">
      <c r="A1" s="19" t="s">
        <v>247</v>
      </c>
      <c r="B1" s="19" t="s">
        <v>320</v>
      </c>
      <c r="C1" s="19" t="s">
        <v>321</v>
      </c>
      <c r="D1" s="19" t="s">
        <v>139</v>
      </c>
      <c r="E1" s="19" t="s">
        <v>182</v>
      </c>
      <c r="F1" s="19" t="s">
        <v>249</v>
      </c>
      <c r="G1" s="19" t="s">
        <v>248</v>
      </c>
    </row>
    <row r="2" spans="1:7" ht="12.75">
      <c r="A2" s="21" t="s">
        <v>259</v>
      </c>
      <c r="B2" s="19"/>
      <c r="C2" s="19"/>
      <c r="D2" s="19"/>
      <c r="E2" s="19"/>
      <c r="F2" s="19"/>
      <c r="G2" s="19"/>
    </row>
    <row r="3" spans="1:7" ht="38.25">
      <c r="A3" s="4">
        <v>0.375</v>
      </c>
      <c r="B3" s="21">
        <v>300</v>
      </c>
      <c r="C3" s="21">
        <v>0</v>
      </c>
      <c r="D3" s="20">
        <v>0</v>
      </c>
      <c r="E3" s="20"/>
      <c r="F3" s="18" t="s">
        <v>332</v>
      </c>
      <c r="G3" s="18" t="s">
        <v>164</v>
      </c>
    </row>
    <row r="4" spans="1:7" ht="12.75">
      <c r="A4" s="21" t="s">
        <v>296</v>
      </c>
      <c r="B4" s="20"/>
      <c r="C4" s="20"/>
      <c r="D4" s="20"/>
      <c r="E4" s="20"/>
      <c r="F4" s="18"/>
      <c r="G4" s="18"/>
    </row>
    <row r="5" spans="1:7" ht="51">
      <c r="A5" s="22">
        <v>0.4791666666666667</v>
      </c>
      <c r="B5" s="21">
        <v>133</v>
      </c>
      <c r="C5" s="21">
        <f>D5</f>
        <v>100</v>
      </c>
      <c r="D5" s="20">
        <f>(80*100/80)</f>
        <v>100</v>
      </c>
      <c r="E5" s="20" t="s">
        <v>333</v>
      </c>
      <c r="F5" s="18" t="s">
        <v>332</v>
      </c>
      <c r="G5" s="18" t="s">
        <v>335</v>
      </c>
    </row>
    <row r="6" spans="1:7" ht="12.75">
      <c r="A6" s="21" t="s">
        <v>396</v>
      </c>
      <c r="B6" s="20"/>
      <c r="C6" s="20"/>
      <c r="D6" s="20"/>
      <c r="E6" s="20"/>
      <c r="F6" s="18"/>
      <c r="G6" s="18"/>
    </row>
    <row r="7" spans="1:7" ht="51">
      <c r="A7" s="22">
        <v>0.6597222222222222</v>
      </c>
      <c r="B7" s="21">
        <v>127</v>
      </c>
      <c r="C7" s="21">
        <f>D7</f>
        <v>37.5</v>
      </c>
      <c r="D7" s="20">
        <f>(30*100/80)</f>
        <v>37.5</v>
      </c>
      <c r="E7" s="20" t="s">
        <v>333</v>
      </c>
      <c r="F7" s="18" t="s">
        <v>332</v>
      </c>
      <c r="G7" s="18" t="s">
        <v>335</v>
      </c>
    </row>
    <row r="8" spans="1:7" ht="12.75">
      <c r="A8" s="21" t="s">
        <v>325</v>
      </c>
      <c r="B8" s="20"/>
      <c r="C8" s="20"/>
      <c r="D8" s="20"/>
      <c r="E8" s="20"/>
      <c r="F8" s="18"/>
      <c r="G8" s="18"/>
    </row>
    <row r="9" spans="1:7" ht="51">
      <c r="A9" s="22">
        <v>0.3993055555555556</v>
      </c>
      <c r="B9" s="21">
        <v>124.5</v>
      </c>
      <c r="C9" s="21">
        <f>D9</f>
        <v>35</v>
      </c>
      <c r="D9" s="20">
        <f>(28*100/80)</f>
        <v>35</v>
      </c>
      <c r="E9" s="20" t="s">
        <v>333</v>
      </c>
      <c r="F9" s="18" t="s">
        <v>332</v>
      </c>
      <c r="G9" s="18" t="s">
        <v>335</v>
      </c>
    </row>
    <row r="10" spans="1:7" ht="12.75">
      <c r="A10" s="21" t="s">
        <v>326</v>
      </c>
      <c r="B10" s="20"/>
      <c r="C10" s="20"/>
      <c r="D10" s="20"/>
      <c r="E10" s="20"/>
      <c r="F10" s="18"/>
      <c r="G10" s="18"/>
    </row>
    <row r="11" spans="1:7" ht="51">
      <c r="A11" s="18" t="s">
        <v>334</v>
      </c>
      <c r="B11" s="21">
        <v>102</v>
      </c>
      <c r="C11" s="21">
        <f>D11</f>
        <v>50</v>
      </c>
      <c r="D11" s="20">
        <f>(40*100/80)</f>
        <v>50</v>
      </c>
      <c r="E11" s="20" t="s">
        <v>333</v>
      </c>
      <c r="F11" s="18" t="s">
        <v>130</v>
      </c>
      <c r="G11" s="18" t="s">
        <v>335</v>
      </c>
    </row>
    <row r="12" spans="1:7" ht="12.75">
      <c r="A12" s="21" t="s">
        <v>309</v>
      </c>
      <c r="B12" s="20"/>
      <c r="C12" s="20"/>
      <c r="D12" s="20"/>
      <c r="E12" s="20"/>
      <c r="F12" s="18"/>
      <c r="G12" s="18"/>
    </row>
    <row r="13" spans="1:7" ht="51">
      <c r="A13" s="22">
        <v>0.4513888888888889</v>
      </c>
      <c r="B13" s="21">
        <v>96.5</v>
      </c>
      <c r="C13" s="21">
        <f>D13</f>
        <v>31.25</v>
      </c>
      <c r="D13" s="20">
        <f>(25*100/80)</f>
        <v>31.25</v>
      </c>
      <c r="E13" s="20" t="s">
        <v>333</v>
      </c>
      <c r="F13" s="18" t="s">
        <v>188</v>
      </c>
      <c r="G13" s="18" t="s">
        <v>335</v>
      </c>
    </row>
    <row r="14" spans="1:7" ht="12.75">
      <c r="A14" s="21" t="s">
        <v>289</v>
      </c>
      <c r="B14" s="20"/>
      <c r="C14" s="20"/>
      <c r="D14" s="20"/>
      <c r="E14" s="20"/>
      <c r="F14" s="18"/>
      <c r="G14" s="18"/>
    </row>
    <row r="15" spans="1:7" ht="51">
      <c r="A15" s="22">
        <v>0.4236111111111111</v>
      </c>
      <c r="B15" s="21">
        <v>84.5</v>
      </c>
      <c r="C15" s="37">
        <f>SUM(D15:D18)/4</f>
        <v>25.78125</v>
      </c>
      <c r="D15" s="20">
        <f>(15*100/80)</f>
        <v>18.75</v>
      </c>
      <c r="E15" s="20" t="s">
        <v>333</v>
      </c>
      <c r="F15" s="18" t="s">
        <v>130</v>
      </c>
      <c r="G15" s="18" t="s">
        <v>335</v>
      </c>
    </row>
    <row r="16" spans="1:7" ht="12.75">
      <c r="A16" s="22">
        <v>0.4513888888888889</v>
      </c>
      <c r="B16" s="22"/>
      <c r="C16" s="22"/>
      <c r="D16" s="20">
        <f>(40*100/80)</f>
        <v>50</v>
      </c>
      <c r="E16" s="20" t="s">
        <v>333</v>
      </c>
      <c r="F16" s="18"/>
      <c r="G16" s="18"/>
    </row>
    <row r="17" spans="1:7" ht="12.75">
      <c r="A17" s="22">
        <v>0.5</v>
      </c>
      <c r="B17" s="22"/>
      <c r="C17" s="22"/>
      <c r="D17" s="20">
        <f>(12.5*100/80)</f>
        <v>15.625</v>
      </c>
      <c r="E17" s="20" t="s">
        <v>333</v>
      </c>
      <c r="F17" s="18"/>
      <c r="G17" s="18"/>
    </row>
    <row r="18" spans="1:7" ht="12.75">
      <c r="A18" s="22">
        <v>0.5347222222222222</v>
      </c>
      <c r="B18" s="22"/>
      <c r="C18" s="22"/>
      <c r="D18" s="20">
        <f>(15*100/80)</f>
        <v>18.75</v>
      </c>
      <c r="E18" s="20" t="s">
        <v>333</v>
      </c>
      <c r="F18" s="18"/>
      <c r="G18" s="18"/>
    </row>
    <row r="19" spans="1:7" ht="12.75">
      <c r="A19" s="21" t="s">
        <v>277</v>
      </c>
      <c r="B19" s="20"/>
      <c r="C19" s="20"/>
      <c r="D19" s="20"/>
      <c r="E19" s="20"/>
      <c r="F19" s="18"/>
      <c r="G19" s="18"/>
    </row>
    <row r="20" spans="1:7" ht="51">
      <c r="A20" s="22">
        <v>0.4375</v>
      </c>
      <c r="B20" s="21">
        <v>76</v>
      </c>
      <c r="C20" s="20">
        <f>D20</f>
        <v>1.25</v>
      </c>
      <c r="D20" s="20">
        <f>(1*100/80)</f>
        <v>1.25</v>
      </c>
      <c r="E20" s="20" t="s">
        <v>333</v>
      </c>
      <c r="F20" s="18" t="s">
        <v>332</v>
      </c>
      <c r="G20" s="18" t="s">
        <v>335</v>
      </c>
    </row>
    <row r="21" spans="1:7" ht="12.75">
      <c r="A21" s="21" t="s">
        <v>39</v>
      </c>
      <c r="B21" s="20"/>
      <c r="C21" s="20"/>
      <c r="D21" s="20"/>
      <c r="E21" s="20"/>
      <c r="F21" s="18"/>
      <c r="G21" s="18"/>
    </row>
    <row r="22" spans="1:7" ht="51">
      <c r="A22" s="22">
        <v>0.4791666666666667</v>
      </c>
      <c r="B22" s="21">
        <v>61</v>
      </c>
      <c r="C22" s="37">
        <f>D22</f>
        <v>70</v>
      </c>
      <c r="D22" s="20">
        <f>(56*100/80)</f>
        <v>70</v>
      </c>
      <c r="E22" s="20" t="s">
        <v>333</v>
      </c>
      <c r="F22" s="18" t="s">
        <v>332</v>
      </c>
      <c r="G22" s="18" t="s">
        <v>335</v>
      </c>
    </row>
    <row r="23" spans="1:7" ht="12.75">
      <c r="A23" s="21" t="s">
        <v>299</v>
      </c>
      <c r="B23" s="20"/>
      <c r="C23" s="20"/>
      <c r="D23" s="20"/>
      <c r="E23" s="20"/>
      <c r="F23" s="18"/>
      <c r="G23" s="18"/>
    </row>
    <row r="24" spans="1:7" ht="51">
      <c r="A24" s="22">
        <v>0.4479166666666667</v>
      </c>
      <c r="B24" s="21">
        <v>58</v>
      </c>
      <c r="C24" s="37">
        <f>D24</f>
        <v>107.77777777777777</v>
      </c>
      <c r="D24" s="23">
        <f>(97*100/90)</f>
        <v>107.77777777777777</v>
      </c>
      <c r="E24" s="20" t="s">
        <v>333</v>
      </c>
      <c r="F24" s="18" t="s">
        <v>332</v>
      </c>
      <c r="G24" s="18" t="s">
        <v>335</v>
      </c>
    </row>
    <row r="25" spans="1:7" ht="12.75">
      <c r="A25" s="22" t="s">
        <v>216</v>
      </c>
      <c r="B25" s="21"/>
      <c r="C25" s="37"/>
      <c r="D25" s="23"/>
      <c r="E25" s="20"/>
      <c r="F25" s="18"/>
      <c r="G25" s="18"/>
    </row>
    <row r="26" spans="1:7" ht="51">
      <c r="A26" s="22">
        <v>0.4236111111111111</v>
      </c>
      <c r="B26" s="21">
        <v>57</v>
      </c>
      <c r="C26" s="37">
        <f>D26</f>
        <v>101.25</v>
      </c>
      <c r="D26" s="23">
        <f>(81*100/80)</f>
        <v>101.25</v>
      </c>
      <c r="E26" s="20" t="s">
        <v>333</v>
      </c>
      <c r="F26" s="18" t="s">
        <v>332</v>
      </c>
      <c r="G26" s="18" t="s">
        <v>335</v>
      </c>
    </row>
    <row r="27" spans="1:7" ht="12.75">
      <c r="A27" s="21" t="s">
        <v>336</v>
      </c>
      <c r="B27" s="20"/>
      <c r="C27" s="20"/>
      <c r="D27" s="20"/>
      <c r="E27" s="20"/>
      <c r="F27" s="18"/>
      <c r="G27" s="18"/>
    </row>
    <row r="28" spans="1:7" ht="12.75">
      <c r="A28" s="39">
        <v>0.5402777777777777</v>
      </c>
      <c r="B28" s="21">
        <v>52.5</v>
      </c>
      <c r="C28" s="21">
        <v>340</v>
      </c>
      <c r="D28" s="20">
        <v>3400</v>
      </c>
      <c r="E28" s="20" t="s">
        <v>333</v>
      </c>
      <c r="F28" s="18" t="s">
        <v>302</v>
      </c>
      <c r="G28" s="18"/>
    </row>
    <row r="29" spans="1:7" ht="12.75">
      <c r="A29" s="21" t="s">
        <v>303</v>
      </c>
      <c r="B29" s="20"/>
      <c r="C29" s="20"/>
      <c r="D29" s="20"/>
      <c r="E29" s="20"/>
      <c r="F29" s="18"/>
      <c r="G29" s="18"/>
    </row>
    <row r="30" spans="1:7" ht="12.75">
      <c r="A30" s="39">
        <v>0.4895833333333333</v>
      </c>
      <c r="B30" s="21">
        <v>41</v>
      </c>
      <c r="C30" s="21">
        <v>350</v>
      </c>
      <c r="D30" s="20">
        <v>3500</v>
      </c>
      <c r="E30" s="20" t="s">
        <v>333</v>
      </c>
      <c r="F30" s="18" t="s">
        <v>302</v>
      </c>
      <c r="G30" s="18"/>
    </row>
    <row r="31" spans="1:7" ht="12.75">
      <c r="A31" s="21" t="s">
        <v>348</v>
      </c>
      <c r="B31" s="20"/>
      <c r="C31" s="20"/>
      <c r="D31" s="20"/>
      <c r="E31" s="20"/>
      <c r="F31" s="18"/>
      <c r="G31" s="18"/>
    </row>
    <row r="32" spans="1:7" ht="51">
      <c r="A32" s="25">
        <v>0.375</v>
      </c>
      <c r="B32" s="20">
        <v>36</v>
      </c>
      <c r="C32" s="20">
        <f>D32</f>
        <v>5625</v>
      </c>
      <c r="D32" s="20">
        <f>(4500*100/80)</f>
        <v>5625</v>
      </c>
      <c r="E32" s="20" t="s">
        <v>333</v>
      </c>
      <c r="F32" s="18" t="s">
        <v>337</v>
      </c>
      <c r="G32" s="18" t="s">
        <v>335</v>
      </c>
    </row>
    <row r="33" spans="1:7" ht="12.75">
      <c r="A33" s="25">
        <v>0.3958333333333333</v>
      </c>
      <c r="B33" s="20"/>
      <c r="C33" s="20"/>
      <c r="D33" s="20">
        <f>(4500*100/80)</f>
        <v>5625</v>
      </c>
      <c r="E33" s="20"/>
      <c r="F33" s="18"/>
      <c r="G33" s="18"/>
    </row>
    <row r="34" spans="1:7" ht="12.75">
      <c r="A34" s="25">
        <v>0.5</v>
      </c>
      <c r="B34" s="20"/>
      <c r="C34" s="20"/>
      <c r="D34" s="20">
        <f>(4500*100/80)</f>
        <v>5625</v>
      </c>
      <c r="E34" s="20"/>
      <c r="F34" s="18"/>
      <c r="G34" s="18"/>
    </row>
    <row r="35" spans="1:7" ht="12.75">
      <c r="A35" s="22">
        <v>0.5208333333333334</v>
      </c>
      <c r="B35" s="21"/>
      <c r="C35" s="21"/>
      <c r="D35" s="20">
        <f>(4500*100/80)</f>
        <v>5625</v>
      </c>
      <c r="E35" s="20"/>
      <c r="F35" s="18"/>
      <c r="G35" s="18"/>
    </row>
    <row r="36" spans="1:7" ht="12.75">
      <c r="A36" s="21" t="s">
        <v>288</v>
      </c>
      <c r="B36" s="20"/>
      <c r="C36" s="20"/>
      <c r="D36" s="20"/>
      <c r="E36" s="20"/>
      <c r="F36" s="18"/>
      <c r="G36" s="18"/>
    </row>
    <row r="37" spans="1:7" ht="25.5">
      <c r="A37" s="22">
        <v>0.5020833333333333</v>
      </c>
      <c r="B37" s="21">
        <v>32</v>
      </c>
      <c r="C37" s="21">
        <f>D37</f>
        <v>14830</v>
      </c>
      <c r="D37" s="20">
        <v>14830</v>
      </c>
      <c r="E37" s="20" t="s">
        <v>333</v>
      </c>
      <c r="F37" s="18" t="s">
        <v>163</v>
      </c>
      <c r="G37" s="18" t="s">
        <v>338</v>
      </c>
    </row>
    <row r="38" spans="1:7" ht="12.75">
      <c r="A38" s="22" t="s">
        <v>221</v>
      </c>
      <c r="B38" s="21"/>
      <c r="C38" s="21"/>
      <c r="D38" s="20"/>
      <c r="E38" s="20"/>
      <c r="F38" s="18"/>
      <c r="G38" s="18"/>
    </row>
    <row r="39" spans="1:7" ht="12.75">
      <c r="A39" s="22">
        <v>0.48125</v>
      </c>
      <c r="B39" s="21">
        <v>31</v>
      </c>
      <c r="C39" s="21">
        <f>D39</f>
        <v>5130</v>
      </c>
      <c r="D39" s="20">
        <v>5130</v>
      </c>
      <c r="E39" s="20" t="s">
        <v>333</v>
      </c>
      <c r="F39" s="18" t="s">
        <v>306</v>
      </c>
      <c r="G39" s="18"/>
    </row>
    <row r="40" spans="1:7" ht="12.75">
      <c r="A40" s="22" t="s">
        <v>339</v>
      </c>
      <c r="B40" s="21"/>
      <c r="C40" s="21"/>
      <c r="D40" s="20"/>
      <c r="E40" s="20"/>
      <c r="F40" s="18"/>
      <c r="G40" s="18"/>
    </row>
    <row r="41" spans="1:7" ht="12.75">
      <c r="A41" s="22">
        <v>0.40208333333333335</v>
      </c>
      <c r="B41" s="21">
        <v>30</v>
      </c>
      <c r="C41" s="21">
        <f>D41</f>
        <v>5000</v>
      </c>
      <c r="D41" s="20">
        <v>5000</v>
      </c>
      <c r="E41" s="20" t="s">
        <v>333</v>
      </c>
      <c r="F41" s="18" t="s">
        <v>37</v>
      </c>
      <c r="G41" s="18"/>
    </row>
    <row r="42" spans="1:7" ht="12.75">
      <c r="A42" s="20" t="s">
        <v>183</v>
      </c>
      <c r="B42" s="22"/>
      <c r="C42" s="22"/>
      <c r="D42" s="20"/>
      <c r="E42" s="20"/>
      <c r="F42" s="18"/>
      <c r="G42" s="18"/>
    </row>
    <row r="43" spans="1:7" ht="63.75">
      <c r="A43" s="4">
        <v>0.4305555555555556</v>
      </c>
      <c r="B43" s="20">
        <v>28</v>
      </c>
      <c r="C43" s="20">
        <f>SUM(D43:D44)/2</f>
        <v>2900</v>
      </c>
      <c r="D43" s="20">
        <v>1300</v>
      </c>
      <c r="E43" s="20" t="s">
        <v>333</v>
      </c>
      <c r="F43" s="18" t="s">
        <v>302</v>
      </c>
      <c r="G43" s="18" t="s">
        <v>340</v>
      </c>
    </row>
    <row r="44" spans="1:7" ht="12.75">
      <c r="A44" s="4">
        <v>0.5520833333333334</v>
      </c>
      <c r="B44" s="20"/>
      <c r="C44" s="20"/>
      <c r="D44" s="20">
        <v>4500</v>
      </c>
      <c r="E44" s="20" t="s">
        <v>333</v>
      </c>
      <c r="F44" s="18"/>
      <c r="G44" s="18"/>
    </row>
    <row r="45" spans="1:7" ht="12.75">
      <c r="A45" s="20" t="s">
        <v>184</v>
      </c>
      <c r="B45" s="20"/>
      <c r="C45" s="20"/>
      <c r="D45" s="20"/>
      <c r="E45" s="20"/>
      <c r="F45" s="18"/>
      <c r="G45" s="18"/>
    </row>
    <row r="46" spans="1:7" ht="63.75">
      <c r="A46" s="40">
        <v>0.4791666666666667</v>
      </c>
      <c r="B46" s="20">
        <v>25</v>
      </c>
      <c r="C46" s="20">
        <f>D46</f>
        <v>15500</v>
      </c>
      <c r="D46" s="20">
        <v>15500</v>
      </c>
      <c r="E46" s="20" t="s">
        <v>333</v>
      </c>
      <c r="F46" s="18" t="s">
        <v>341</v>
      </c>
      <c r="G46" s="18"/>
    </row>
    <row r="47" spans="1:7" ht="12.75">
      <c r="A47" s="20" t="s">
        <v>281</v>
      </c>
      <c r="B47" s="20"/>
      <c r="C47" s="20"/>
      <c r="D47" s="20"/>
      <c r="E47" s="20"/>
      <c r="F47" s="18"/>
      <c r="G47" s="18"/>
    </row>
    <row r="48" spans="1:7" ht="25.5">
      <c r="A48" s="22">
        <v>0.4270833333333333</v>
      </c>
      <c r="B48" s="20">
        <v>25.1</v>
      </c>
      <c r="C48" s="20">
        <f>SUM(D48:D52)/5</f>
        <v>7120</v>
      </c>
      <c r="D48" s="20">
        <v>8000</v>
      </c>
      <c r="E48" s="20" t="s">
        <v>333</v>
      </c>
      <c r="F48" s="18" t="s">
        <v>163</v>
      </c>
      <c r="G48" s="19" t="s">
        <v>157</v>
      </c>
    </row>
    <row r="49" spans="1:7" ht="12.75">
      <c r="A49" s="22">
        <v>0.44097222222222227</v>
      </c>
      <c r="B49" s="22"/>
      <c r="C49" s="22"/>
      <c r="D49" s="20">
        <v>6700</v>
      </c>
      <c r="E49" s="20" t="s">
        <v>333</v>
      </c>
      <c r="F49" s="18"/>
      <c r="G49" s="18"/>
    </row>
    <row r="50" spans="1:7" ht="12.75">
      <c r="A50" s="22">
        <v>0.4895833333333333</v>
      </c>
      <c r="B50" s="22"/>
      <c r="C50" s="22"/>
      <c r="D50" s="20">
        <v>6700</v>
      </c>
      <c r="E50" s="20" t="s">
        <v>333</v>
      </c>
      <c r="F50" s="18"/>
      <c r="G50" s="18"/>
    </row>
    <row r="51" spans="1:7" ht="12.75">
      <c r="A51" s="22">
        <v>0.5347222222222222</v>
      </c>
      <c r="B51" s="22"/>
      <c r="C51" s="22"/>
      <c r="D51" s="20">
        <v>7000</v>
      </c>
      <c r="E51" s="20" t="s">
        <v>333</v>
      </c>
      <c r="F51" s="18"/>
      <c r="G51" s="18"/>
    </row>
    <row r="52" spans="1:7" ht="12.75">
      <c r="A52" s="22">
        <v>0.5555555555555556</v>
      </c>
      <c r="B52" s="22"/>
      <c r="C52" s="22"/>
      <c r="D52" s="20">
        <v>7200</v>
      </c>
      <c r="E52" s="20" t="s">
        <v>333</v>
      </c>
      <c r="F52" s="18"/>
      <c r="G52" s="18"/>
    </row>
    <row r="53" spans="1:7" ht="25.5">
      <c r="A53" s="22">
        <v>0.3958333333333333</v>
      </c>
      <c r="B53" s="22"/>
      <c r="C53" s="78">
        <f>SUM(D53:D57)/5</f>
        <v>6200</v>
      </c>
      <c r="D53" s="20">
        <v>7000</v>
      </c>
      <c r="E53" s="20" t="s">
        <v>333</v>
      </c>
      <c r="F53" s="18" t="s">
        <v>37</v>
      </c>
      <c r="G53" s="19" t="s">
        <v>158</v>
      </c>
    </row>
    <row r="54" spans="1:7" ht="12.75">
      <c r="A54" s="22">
        <v>0.4375</v>
      </c>
      <c r="B54" s="22"/>
      <c r="C54" s="22"/>
      <c r="D54" s="20">
        <v>6000</v>
      </c>
      <c r="E54" s="20" t="s">
        <v>333</v>
      </c>
      <c r="G54" s="18"/>
    </row>
    <row r="55" spans="1:7" ht="12.75">
      <c r="A55" s="22">
        <v>0.46875</v>
      </c>
      <c r="B55" s="22"/>
      <c r="C55" s="22"/>
      <c r="D55" s="20">
        <v>6000</v>
      </c>
      <c r="E55" s="18" t="s">
        <v>333</v>
      </c>
      <c r="F55" s="18"/>
      <c r="G55" s="18"/>
    </row>
    <row r="56" spans="1:7" ht="12.75">
      <c r="A56" s="22">
        <v>0.5243055555555556</v>
      </c>
      <c r="B56" s="22"/>
      <c r="C56" s="22"/>
      <c r="D56" s="20">
        <v>6000</v>
      </c>
      <c r="E56" s="18" t="s">
        <v>333</v>
      </c>
      <c r="F56" s="18"/>
      <c r="G56" s="18"/>
    </row>
    <row r="57" spans="1:7" ht="12.75">
      <c r="A57" s="22">
        <v>0.052083333333333336</v>
      </c>
      <c r="B57" s="22"/>
      <c r="C57" s="22"/>
      <c r="D57" s="20">
        <v>6000</v>
      </c>
      <c r="E57" s="18" t="s">
        <v>333</v>
      </c>
      <c r="F57" s="18"/>
      <c r="G57" s="18"/>
    </row>
    <row r="58" spans="1:7" s="5" customFormat="1" ht="13.5" customHeight="1">
      <c r="A58" s="25" t="s">
        <v>328</v>
      </c>
      <c r="B58" s="21"/>
      <c r="C58" s="21"/>
      <c r="D58" s="21"/>
      <c r="E58" s="21"/>
      <c r="F58" s="38"/>
      <c r="G58" s="38"/>
    </row>
    <row r="59" spans="1:7" s="5" customFormat="1" ht="13.5" customHeight="1">
      <c r="A59" s="26">
        <v>0.4479166666666667</v>
      </c>
      <c r="B59" s="41">
        <v>18.5</v>
      </c>
      <c r="C59" s="27">
        <f>D59</f>
        <v>12000</v>
      </c>
      <c r="D59" s="27">
        <v>12000</v>
      </c>
      <c r="E59" s="18" t="s">
        <v>333</v>
      </c>
      <c r="F59" s="42"/>
      <c r="G59" s="38"/>
    </row>
    <row r="60" spans="1:7" ht="12.75">
      <c r="A60" s="21" t="s">
        <v>129</v>
      </c>
      <c r="B60" s="41"/>
      <c r="C60" s="41"/>
      <c r="D60" s="20"/>
      <c r="E60" s="20"/>
      <c r="F60" s="18"/>
      <c r="G60" s="18"/>
    </row>
    <row r="61" spans="1:7" ht="12.75">
      <c r="A61" s="22">
        <v>0.3888888888888889</v>
      </c>
      <c r="B61" s="43">
        <v>18</v>
      </c>
      <c r="C61" s="43">
        <f>D61</f>
        <v>6000</v>
      </c>
      <c r="D61" s="20">
        <v>6000</v>
      </c>
      <c r="E61" s="20" t="s">
        <v>333</v>
      </c>
      <c r="F61" s="18" t="s">
        <v>163</v>
      </c>
      <c r="G61" s="18"/>
    </row>
    <row r="62" spans="1:7" ht="12.75">
      <c r="A62" s="22">
        <v>0.46527777777777773</v>
      </c>
      <c r="B62" s="43"/>
      <c r="C62" s="43"/>
      <c r="D62" s="20">
        <v>6000</v>
      </c>
      <c r="E62" s="20" t="s">
        <v>333</v>
      </c>
      <c r="F62" s="18" t="s">
        <v>163</v>
      </c>
      <c r="G62" s="18"/>
    </row>
    <row r="63" spans="1:7" ht="12.75">
      <c r="A63" s="22" t="s">
        <v>229</v>
      </c>
      <c r="B63" s="43"/>
      <c r="C63" s="43"/>
      <c r="D63" s="20"/>
      <c r="E63" s="20"/>
      <c r="F63" s="18"/>
      <c r="G63" s="18"/>
    </row>
    <row r="64" spans="1:7" ht="12.75">
      <c r="A64" s="22">
        <v>0.5416666666666666</v>
      </c>
      <c r="B64" s="43">
        <v>17</v>
      </c>
      <c r="C64" s="43">
        <f>D64</f>
        <v>7600</v>
      </c>
      <c r="D64" s="20">
        <v>7600</v>
      </c>
      <c r="E64" s="20" t="s">
        <v>333</v>
      </c>
      <c r="F64" s="18" t="s">
        <v>37</v>
      </c>
      <c r="G64" s="18"/>
    </row>
    <row r="65" spans="1:7" s="111" customFormat="1" ht="12.75">
      <c r="A65" s="108" t="s">
        <v>311</v>
      </c>
      <c r="B65" s="109"/>
      <c r="C65" s="109"/>
      <c r="D65" s="110"/>
      <c r="E65" s="110"/>
      <c r="F65" s="31"/>
      <c r="G65" s="31"/>
    </row>
    <row r="66" spans="1:7" s="111" customFormat="1" ht="12.75">
      <c r="A66" s="113">
        <v>0.4791666666666667</v>
      </c>
      <c r="B66" s="114">
        <v>14</v>
      </c>
      <c r="C66" s="114">
        <f>D66</f>
        <v>7700</v>
      </c>
      <c r="D66" s="110">
        <v>7700</v>
      </c>
      <c r="E66" s="110" t="s">
        <v>333</v>
      </c>
      <c r="F66" s="31" t="s">
        <v>342</v>
      </c>
      <c r="G66" s="31"/>
    </row>
    <row r="67" spans="1:7" ht="12.75">
      <c r="A67" s="21" t="s">
        <v>330</v>
      </c>
      <c r="B67" s="41"/>
      <c r="C67" s="41"/>
      <c r="D67" s="20"/>
      <c r="E67" s="20"/>
      <c r="F67" s="18"/>
      <c r="G67" s="18"/>
    </row>
    <row r="68" spans="1:7" ht="12.75">
      <c r="A68" s="22">
        <v>0.40972222222222227</v>
      </c>
      <c r="B68" s="43">
        <v>13</v>
      </c>
      <c r="C68" s="43">
        <f>D68</f>
        <v>9300</v>
      </c>
      <c r="D68" s="20">
        <v>9300</v>
      </c>
      <c r="E68" s="20" t="s">
        <v>333</v>
      </c>
      <c r="F68" s="18" t="s">
        <v>163</v>
      </c>
      <c r="G68" s="18"/>
    </row>
    <row r="69" spans="1:7" s="3" customFormat="1" ht="12.75">
      <c r="A69" s="115" t="s">
        <v>381</v>
      </c>
      <c r="B69" s="116"/>
      <c r="C69" s="116"/>
      <c r="D69" s="117"/>
      <c r="E69" s="117"/>
      <c r="F69" s="19"/>
      <c r="G69" s="19"/>
    </row>
    <row r="70" spans="1:7" s="3" customFormat="1" ht="12.75">
      <c r="A70" s="115">
        <v>0.4791666666666667</v>
      </c>
      <c r="B70" s="116">
        <v>12</v>
      </c>
      <c r="C70" s="116">
        <f>D70</f>
        <v>18100</v>
      </c>
      <c r="D70" s="117">
        <v>18100</v>
      </c>
      <c r="E70" s="117" t="s">
        <v>333</v>
      </c>
      <c r="F70" s="19"/>
      <c r="G70" s="19"/>
    </row>
    <row r="71" spans="1:7" ht="12.75">
      <c r="A71" s="22" t="s">
        <v>382</v>
      </c>
      <c r="B71" s="43"/>
      <c r="C71" s="43"/>
      <c r="D71" s="20"/>
      <c r="E71" s="20"/>
      <c r="F71" s="18"/>
      <c r="G71" s="18"/>
    </row>
    <row r="72" spans="1:7" ht="12.75">
      <c r="A72" s="22">
        <v>0.3958333333333333</v>
      </c>
      <c r="B72" s="43">
        <v>10</v>
      </c>
      <c r="C72" s="43">
        <f>D72</f>
        <v>8500</v>
      </c>
      <c r="D72" s="20">
        <v>8500</v>
      </c>
      <c r="E72" s="20" t="s">
        <v>333</v>
      </c>
      <c r="F72" s="18" t="s">
        <v>163</v>
      </c>
      <c r="G72" s="18"/>
    </row>
    <row r="73" spans="1:7" ht="12" customHeight="1">
      <c r="A73" s="25" t="s">
        <v>313</v>
      </c>
      <c r="B73" s="41"/>
      <c r="C73" s="41"/>
      <c r="D73" s="20"/>
      <c r="E73" s="20"/>
      <c r="F73" s="18"/>
      <c r="G73" s="18"/>
    </row>
    <row r="74" spans="1:7" ht="12.75">
      <c r="A74" s="25">
        <v>0.577083333333333</v>
      </c>
      <c r="B74" s="41">
        <v>7.1</v>
      </c>
      <c r="C74" s="41">
        <f>D74</f>
        <v>12000</v>
      </c>
      <c r="D74" s="20">
        <v>12000</v>
      </c>
      <c r="E74" s="20" t="s">
        <v>333</v>
      </c>
      <c r="F74" s="18" t="s">
        <v>37</v>
      </c>
      <c r="G74" s="18"/>
    </row>
    <row r="75" spans="1:7" ht="12.75" customHeight="1">
      <c r="A75" s="21" t="s">
        <v>312</v>
      </c>
      <c r="B75" s="41"/>
      <c r="C75" s="41"/>
      <c r="D75" s="20"/>
      <c r="E75" s="20"/>
      <c r="F75" s="18"/>
      <c r="G75" s="18"/>
    </row>
    <row r="76" spans="1:7" ht="13.5" customHeight="1">
      <c r="A76" s="25">
        <v>0.4305555555555556</v>
      </c>
      <c r="B76" s="41">
        <v>7</v>
      </c>
      <c r="C76" s="102">
        <f>SUM(D76:D77)/2</f>
        <v>12000</v>
      </c>
      <c r="D76" s="20">
        <v>14000</v>
      </c>
      <c r="E76" s="20" t="s">
        <v>333</v>
      </c>
      <c r="F76" s="18" t="s">
        <v>400</v>
      </c>
      <c r="G76" s="18"/>
    </row>
    <row r="77" spans="1:7" ht="13.5" customHeight="1">
      <c r="A77" s="25">
        <v>0.6041666666666666</v>
      </c>
      <c r="B77" s="41"/>
      <c r="C77" s="41"/>
      <c r="D77" s="20">
        <v>10000</v>
      </c>
      <c r="E77" s="20" t="s">
        <v>333</v>
      </c>
      <c r="F77" s="18" t="s">
        <v>400</v>
      </c>
      <c r="G77" s="18"/>
    </row>
    <row r="78" spans="1:7" ht="13.5" customHeight="1">
      <c r="A78" s="26" t="s">
        <v>315</v>
      </c>
      <c r="B78" s="20"/>
      <c r="C78" s="20"/>
      <c r="D78" s="20"/>
      <c r="E78" s="20"/>
      <c r="F78" s="18"/>
      <c r="G78" s="18"/>
    </row>
    <row r="79" spans="1:7" ht="13.5" customHeight="1">
      <c r="A79" s="26">
        <v>0.4166666666666667</v>
      </c>
      <c r="B79" s="44">
        <v>5.5</v>
      </c>
      <c r="C79" s="44">
        <f>D79</f>
        <v>15300</v>
      </c>
      <c r="D79" s="20">
        <v>15300</v>
      </c>
      <c r="E79" s="20" t="s">
        <v>333</v>
      </c>
      <c r="F79" s="18" t="s">
        <v>185</v>
      </c>
      <c r="G79" s="18"/>
    </row>
    <row r="80" spans="1:7" ht="12.75">
      <c r="A80" s="34" t="s">
        <v>252</v>
      </c>
      <c r="B80" s="45"/>
      <c r="C80" s="45"/>
      <c r="D80" s="20"/>
      <c r="E80" s="20"/>
      <c r="F80" s="18"/>
      <c r="G80" s="18"/>
    </row>
    <row r="81" spans="1:7" ht="12.75">
      <c r="A81" s="22">
        <v>0.4270833333333333</v>
      </c>
      <c r="B81" s="43">
        <v>4</v>
      </c>
      <c r="C81" s="43">
        <f>D81</f>
        <v>14000</v>
      </c>
      <c r="D81" s="20">
        <v>14000</v>
      </c>
      <c r="E81" s="20" t="s">
        <v>333</v>
      </c>
      <c r="F81" s="18" t="s">
        <v>163</v>
      </c>
      <c r="G81" s="18"/>
    </row>
    <row r="82" spans="1:7" s="107" customFormat="1" ht="12.75">
      <c r="A82" s="104" t="s">
        <v>256</v>
      </c>
      <c r="B82" s="105"/>
      <c r="C82" s="105"/>
      <c r="D82" s="104"/>
      <c r="E82" s="104"/>
      <c r="F82" s="106"/>
      <c r="G82" s="106"/>
    </row>
    <row r="83" spans="1:7" ht="12.75">
      <c r="A83" s="22">
        <v>0.40277777777777773</v>
      </c>
      <c r="B83" s="43">
        <v>2.51</v>
      </c>
      <c r="C83" s="43">
        <f>SUM(D83:D84)/2</f>
        <v>14300</v>
      </c>
      <c r="D83" s="20">
        <v>15400</v>
      </c>
      <c r="E83" s="20" t="s">
        <v>333</v>
      </c>
      <c r="F83" s="18" t="s">
        <v>163</v>
      </c>
      <c r="G83" s="18"/>
    </row>
    <row r="84" spans="1:7" ht="12.75">
      <c r="A84" s="22">
        <v>0.4583333333333333</v>
      </c>
      <c r="B84" s="43"/>
      <c r="C84" s="103"/>
      <c r="D84" s="20">
        <v>13200</v>
      </c>
      <c r="E84" s="20"/>
      <c r="F84" s="18"/>
      <c r="G84" s="18"/>
    </row>
    <row r="85" spans="1:7" s="11" customFormat="1" ht="12.75">
      <c r="A85" s="48" t="s">
        <v>255</v>
      </c>
      <c r="B85" s="46"/>
      <c r="C85" s="46"/>
      <c r="D85" s="35"/>
      <c r="E85" s="35"/>
      <c r="F85" s="47"/>
      <c r="G85" s="47"/>
    </row>
    <row r="86" spans="1:7" ht="12.75">
      <c r="A86" s="22">
        <v>0.4166666666666667</v>
      </c>
      <c r="B86" s="43">
        <v>2.5</v>
      </c>
      <c r="C86" s="43">
        <f>SUM(D86:D87)/2</f>
        <v>14600</v>
      </c>
      <c r="D86" s="20">
        <v>14800</v>
      </c>
      <c r="E86" s="20" t="s">
        <v>300</v>
      </c>
      <c r="F86" s="18" t="s">
        <v>163</v>
      </c>
      <c r="G86" s="18"/>
    </row>
    <row r="87" spans="1:7" ht="12.75">
      <c r="A87" s="22">
        <v>0.4375</v>
      </c>
      <c r="B87" s="43"/>
      <c r="C87" s="43"/>
      <c r="D87" s="20">
        <v>14400</v>
      </c>
      <c r="E87" s="20" t="s">
        <v>300</v>
      </c>
      <c r="F87" s="18" t="s">
        <v>163</v>
      </c>
      <c r="G87" s="18"/>
    </row>
    <row r="88" spans="1:7" ht="12.75">
      <c r="A88" s="25" t="s">
        <v>40</v>
      </c>
      <c r="B88" s="41"/>
      <c r="C88" s="41"/>
      <c r="D88" s="20"/>
      <c r="E88" s="20"/>
      <c r="F88" s="18"/>
      <c r="G88" s="18"/>
    </row>
    <row r="89" spans="1:7" ht="12.75">
      <c r="A89" s="25">
        <v>0.4791666666666667</v>
      </c>
      <c r="B89" s="41">
        <v>2.1</v>
      </c>
      <c r="C89" s="41">
        <v>13600</v>
      </c>
      <c r="D89" s="20">
        <v>13600</v>
      </c>
      <c r="E89" s="20" t="s">
        <v>333</v>
      </c>
      <c r="F89" s="18"/>
      <c r="G89" s="18"/>
    </row>
    <row r="90" spans="1:7" ht="12.75">
      <c r="A90" s="25" t="s">
        <v>41</v>
      </c>
      <c r="B90" s="41"/>
      <c r="C90" s="41"/>
      <c r="D90" s="20"/>
      <c r="E90" s="20"/>
      <c r="F90" s="18"/>
      <c r="G90" s="18"/>
    </row>
    <row r="91" spans="1:7" ht="12.75">
      <c r="A91" s="25">
        <v>0.5104166666666666</v>
      </c>
      <c r="B91" s="41">
        <v>2</v>
      </c>
      <c r="C91" s="41">
        <f>SUM(D91:D93)/3</f>
        <v>14100</v>
      </c>
      <c r="D91" s="20">
        <v>14000</v>
      </c>
      <c r="E91" s="20" t="s">
        <v>333</v>
      </c>
      <c r="F91" s="18" t="s">
        <v>163</v>
      </c>
      <c r="G91" s="18"/>
    </row>
    <row r="92" spans="1:7" ht="12.75">
      <c r="A92" s="25">
        <v>0.5520833333333334</v>
      </c>
      <c r="B92" s="41"/>
      <c r="C92" s="41"/>
      <c r="D92" s="20">
        <v>15000</v>
      </c>
      <c r="E92" s="20" t="s">
        <v>333</v>
      </c>
      <c r="F92" s="18"/>
      <c r="G92" s="18"/>
    </row>
    <row r="93" spans="1:7" ht="12.75">
      <c r="A93" s="25">
        <v>0.59375</v>
      </c>
      <c r="B93" s="41"/>
      <c r="C93" s="41"/>
      <c r="D93" s="20">
        <v>13300</v>
      </c>
      <c r="E93" s="20" t="s">
        <v>333</v>
      </c>
      <c r="F93" s="18"/>
      <c r="G93" s="18"/>
    </row>
    <row r="94" spans="1:7" s="111" customFormat="1" ht="12.75">
      <c r="A94" s="108" t="s">
        <v>390</v>
      </c>
      <c r="B94" s="109"/>
      <c r="C94" s="109"/>
      <c r="D94" s="110"/>
      <c r="E94" s="110"/>
      <c r="F94" s="31"/>
      <c r="G94" s="31"/>
    </row>
    <row r="95" spans="1:7" s="111" customFormat="1" ht="12.75">
      <c r="A95" s="108">
        <v>0.4375</v>
      </c>
      <c r="B95" s="109">
        <v>8</v>
      </c>
      <c r="C95" s="109">
        <f>SUM(D95:D97)/3</f>
        <v>24000</v>
      </c>
      <c r="D95" s="110">
        <v>37000</v>
      </c>
      <c r="E95" s="110" t="s">
        <v>333</v>
      </c>
      <c r="F95" s="31" t="s">
        <v>163</v>
      </c>
      <c r="G95" s="31"/>
    </row>
    <row r="96" spans="1:7" s="111" customFormat="1" ht="12.75">
      <c r="A96" s="108">
        <v>0.4791666666666667</v>
      </c>
      <c r="B96" s="109"/>
      <c r="C96" s="109"/>
      <c r="D96" s="110">
        <v>26000</v>
      </c>
      <c r="E96" s="110" t="s">
        <v>333</v>
      </c>
      <c r="F96" s="31"/>
      <c r="G96" s="31"/>
    </row>
    <row r="97" spans="1:7" s="111" customFormat="1" ht="12.75">
      <c r="A97" s="108">
        <v>0.5833333333333334</v>
      </c>
      <c r="B97" s="109"/>
      <c r="C97" s="109"/>
      <c r="D97" s="110">
        <v>9000</v>
      </c>
      <c r="E97" s="110" t="s">
        <v>333</v>
      </c>
      <c r="F97" s="31"/>
      <c r="G97" s="31"/>
    </row>
    <row r="98" spans="1:7" s="111" customFormat="1" ht="12.75">
      <c r="A98" s="108" t="s">
        <v>42</v>
      </c>
      <c r="B98" s="109"/>
      <c r="C98" s="109"/>
      <c r="D98" s="110"/>
      <c r="E98" s="110"/>
      <c r="F98" s="31"/>
      <c r="G98" s="31"/>
    </row>
    <row r="99" spans="1:7" s="111" customFormat="1" ht="12.75">
      <c r="A99" s="108"/>
      <c r="B99" s="109">
        <v>4.2</v>
      </c>
      <c r="C99" s="109">
        <v>23000</v>
      </c>
      <c r="D99" s="110">
        <v>23000</v>
      </c>
      <c r="E99" s="110" t="s">
        <v>333</v>
      </c>
      <c r="F99" s="31" t="s">
        <v>163</v>
      </c>
      <c r="G99" s="31"/>
    </row>
    <row r="100" spans="1:7" s="111" customFormat="1" ht="12.75">
      <c r="A100" s="112" t="s">
        <v>205</v>
      </c>
      <c r="B100" s="109"/>
      <c r="C100" s="109"/>
      <c r="D100" s="110"/>
      <c r="E100" s="110"/>
      <c r="F100" s="31"/>
      <c r="G100" s="31"/>
    </row>
    <row r="101" spans="1:7" s="111" customFormat="1" ht="12.75">
      <c r="A101" s="113">
        <v>0.5</v>
      </c>
      <c r="B101" s="114">
        <v>4</v>
      </c>
      <c r="C101" s="114">
        <v>23340</v>
      </c>
      <c r="D101" s="110">
        <v>23340</v>
      </c>
      <c r="E101" s="110" t="s">
        <v>333</v>
      </c>
      <c r="F101" s="31" t="s">
        <v>302</v>
      </c>
      <c r="G101" s="31"/>
    </row>
    <row r="102" spans="1:7" ht="12.75">
      <c r="A102" s="35" t="s">
        <v>293</v>
      </c>
      <c r="B102" s="46"/>
      <c r="C102" s="46"/>
      <c r="D102" s="20"/>
      <c r="E102" s="20"/>
      <c r="F102" s="18"/>
      <c r="G102" s="18"/>
    </row>
    <row r="103" spans="1:7" ht="25.5">
      <c r="A103" s="22">
        <v>0.4375</v>
      </c>
      <c r="B103" s="43">
        <v>-7</v>
      </c>
      <c r="C103" s="43">
        <v>20900</v>
      </c>
      <c r="D103" s="78">
        <v>20900</v>
      </c>
      <c r="E103" s="20" t="s">
        <v>333</v>
      </c>
      <c r="F103" s="18" t="s">
        <v>43</v>
      </c>
      <c r="G103" s="18"/>
    </row>
    <row r="104" spans="1:7" ht="12.75">
      <c r="A104" s="22" t="s">
        <v>44</v>
      </c>
      <c r="B104" s="43"/>
      <c r="C104" s="43"/>
      <c r="D104" s="78"/>
      <c r="E104" s="20"/>
      <c r="F104" s="18"/>
      <c r="G104" s="18"/>
    </row>
    <row r="105" spans="1:7" ht="25.5">
      <c r="A105" s="22">
        <v>0.4270833333333333</v>
      </c>
      <c r="B105" s="43">
        <v>-7.1</v>
      </c>
      <c r="C105" s="43">
        <v>29000</v>
      </c>
      <c r="D105" s="78">
        <v>29000</v>
      </c>
      <c r="E105" s="20" t="s">
        <v>333</v>
      </c>
      <c r="F105" s="18" t="s">
        <v>45</v>
      </c>
      <c r="G105" s="18"/>
    </row>
    <row r="106" spans="1:7" ht="12.75">
      <c r="A106" s="35" t="s">
        <v>292</v>
      </c>
      <c r="B106" s="46"/>
      <c r="C106" s="46"/>
      <c r="D106" s="20"/>
      <c r="E106" s="20"/>
      <c r="F106" s="18"/>
      <c r="G106" s="18"/>
    </row>
    <row r="107" spans="1:7" ht="12.75">
      <c r="A107" s="22">
        <v>0.47222222222222227</v>
      </c>
      <c r="B107" s="43">
        <v>-11</v>
      </c>
      <c r="C107" s="23">
        <v>28140</v>
      </c>
      <c r="D107" s="20">
        <v>28140</v>
      </c>
      <c r="E107" s="20" t="s">
        <v>333</v>
      </c>
      <c r="F107" s="18" t="s">
        <v>163</v>
      </c>
      <c r="G107" s="18"/>
    </row>
    <row r="108" spans="1:7" ht="12.75">
      <c r="A108" s="20"/>
      <c r="B108" s="43"/>
      <c r="C108" s="43"/>
      <c r="D108" s="20"/>
      <c r="E108" s="20"/>
      <c r="F108" s="18"/>
      <c r="G108" s="18"/>
    </row>
    <row r="116" ht="25.5"/>
    <row r="121" ht="25.5"/>
  </sheetData>
  <printOptions/>
  <pageMargins left="0.75" right="0.75" top="1" bottom="1" header="0.5" footer="0.5"/>
  <pageSetup orientation="portrait" paperSize="9"/>
  <headerFooter alignWithMargins="0">
    <oddHeader xml:space="preserve">&amp;C&amp;"Verdana,Bold"Snapshot Day 10/2/07
Salinity </oddHeader>
  </headerFooter>
  <legacyDrawing r:id="rId2"/>
</worksheet>
</file>

<file path=xl/worksheets/sheet5.xml><?xml version="1.0" encoding="utf-8"?>
<worksheet xmlns="http://schemas.openxmlformats.org/spreadsheetml/2006/main" xmlns:r="http://schemas.openxmlformats.org/officeDocument/2006/relationships">
  <dimension ref="A1:G143"/>
  <sheetViews>
    <sheetView workbookViewId="0" topLeftCell="B1">
      <pane ySplit="780" topLeftCell="BM1" activePane="bottomLeft" state="split"/>
      <selection pane="topLeft" activeCell="A1" sqref="A1"/>
      <selection pane="bottomLeft" activeCell="I132" sqref="I132"/>
    </sheetView>
  </sheetViews>
  <sheetFormatPr defaultColWidth="11.00390625" defaultRowHeight="12.75"/>
  <cols>
    <col min="1" max="1" width="11.00390625" style="0" customWidth="1"/>
    <col min="2" max="2" width="8.125" style="0" customWidth="1"/>
    <col min="3" max="3" width="8.75390625" style="0" customWidth="1"/>
    <col min="4" max="4" width="8.25390625" style="0" customWidth="1"/>
    <col min="5" max="5" width="10.125" style="0" customWidth="1"/>
    <col min="6" max="6" width="10.00390625" style="0" customWidth="1"/>
    <col min="7" max="7" width="14.75390625" style="1" customWidth="1"/>
  </cols>
  <sheetData>
    <row r="1" spans="1:7" ht="25.5">
      <c r="A1" s="19" t="s">
        <v>247</v>
      </c>
      <c r="B1" s="19" t="s">
        <v>267</v>
      </c>
      <c r="C1" s="19" t="s">
        <v>268</v>
      </c>
      <c r="D1" s="19" t="s">
        <v>269</v>
      </c>
      <c r="E1" s="19" t="s">
        <v>270</v>
      </c>
      <c r="F1" s="19" t="s">
        <v>271</v>
      </c>
      <c r="G1" s="19" t="s">
        <v>248</v>
      </c>
    </row>
    <row r="2" spans="1:7" ht="12.75">
      <c r="A2" s="38" t="s">
        <v>272</v>
      </c>
      <c r="B2" s="18"/>
      <c r="C2" s="18"/>
      <c r="D2" s="18"/>
      <c r="E2" s="18"/>
      <c r="F2" s="18"/>
      <c r="G2" s="18"/>
    </row>
    <row r="3" spans="1:7" ht="39">
      <c r="A3" s="49">
        <v>0.40625</v>
      </c>
      <c r="B3" s="18">
        <v>1300</v>
      </c>
      <c r="C3" s="18">
        <v>22.17</v>
      </c>
      <c r="D3" s="18" t="s">
        <v>273</v>
      </c>
      <c r="E3" s="18">
        <v>0.44</v>
      </c>
      <c r="F3" s="18" t="s">
        <v>274</v>
      </c>
      <c r="G3" s="18" t="s">
        <v>14</v>
      </c>
    </row>
    <row r="4" spans="1:7" ht="12.75">
      <c r="A4" s="38" t="s">
        <v>177</v>
      </c>
      <c r="B4" s="18"/>
      <c r="C4" s="18"/>
      <c r="D4" s="18"/>
      <c r="E4" s="18"/>
      <c r="F4" s="18"/>
      <c r="G4" s="18"/>
    </row>
    <row r="5" spans="1:7" ht="12.75">
      <c r="A5" s="49">
        <v>0.45694444444444443</v>
      </c>
      <c r="B5" s="18">
        <v>853</v>
      </c>
      <c r="C5" s="18">
        <v>14.22</v>
      </c>
      <c r="D5" s="18"/>
      <c r="E5" s="18">
        <v>0.28</v>
      </c>
      <c r="F5" s="18" t="s">
        <v>274</v>
      </c>
      <c r="G5" s="18"/>
    </row>
    <row r="6" spans="1:7" ht="12.75">
      <c r="A6" s="49">
        <v>0.4763888888888889</v>
      </c>
      <c r="B6" s="18">
        <v>721</v>
      </c>
      <c r="C6" s="18">
        <v>12.03</v>
      </c>
      <c r="D6" s="18"/>
      <c r="E6" s="18">
        <v>0.24</v>
      </c>
      <c r="F6" s="18" t="s">
        <v>274</v>
      </c>
      <c r="G6" s="18"/>
    </row>
    <row r="7" spans="1:7" ht="12.75">
      <c r="A7" s="49">
        <v>0.4902777777777778</v>
      </c>
      <c r="B7" s="18">
        <v>946</v>
      </c>
      <c r="C7" s="18">
        <v>15.76</v>
      </c>
      <c r="D7" s="18"/>
      <c r="E7" s="18">
        <v>0.32</v>
      </c>
      <c r="F7" s="18" t="s">
        <v>274</v>
      </c>
      <c r="G7" s="18"/>
    </row>
    <row r="8" spans="1:7" ht="12.75">
      <c r="A8" s="49">
        <v>0.5027777777777778</v>
      </c>
      <c r="B8" s="18">
        <v>946</v>
      </c>
      <c r="C8" s="18">
        <v>15.76</v>
      </c>
      <c r="D8" s="18"/>
      <c r="E8" s="18">
        <v>0.32</v>
      </c>
      <c r="F8" s="18" t="s">
        <v>274</v>
      </c>
      <c r="G8" s="18"/>
    </row>
    <row r="9" spans="1:7" ht="12.75">
      <c r="A9" s="49">
        <v>0.5159722222222222</v>
      </c>
      <c r="B9" s="18">
        <v>1167</v>
      </c>
      <c r="C9" s="18">
        <v>19.45</v>
      </c>
      <c r="D9" s="18"/>
      <c r="E9" s="18">
        <v>0.29</v>
      </c>
      <c r="F9" s="18" t="s">
        <v>274</v>
      </c>
      <c r="G9" s="18"/>
    </row>
    <row r="10" spans="1:7" ht="12.75">
      <c r="A10" s="49" t="s">
        <v>368</v>
      </c>
      <c r="B10" s="18"/>
      <c r="C10" s="18"/>
      <c r="D10" s="18"/>
      <c r="E10" s="18"/>
      <c r="F10" s="18"/>
      <c r="G10" s="18"/>
    </row>
    <row r="11" spans="1:7" ht="12.75">
      <c r="A11" s="49">
        <v>0.4201388888888889</v>
      </c>
      <c r="B11" s="18"/>
      <c r="C11" s="18"/>
      <c r="D11" s="18"/>
      <c r="E11" s="18"/>
      <c r="F11" s="18" t="s">
        <v>307</v>
      </c>
      <c r="G11" s="18"/>
    </row>
    <row r="12" spans="1:7" ht="12.75">
      <c r="A12" s="49">
        <v>0.4375</v>
      </c>
      <c r="B12" s="18"/>
      <c r="C12" s="18"/>
      <c r="D12" s="18"/>
      <c r="E12" s="18"/>
      <c r="F12" s="18" t="s">
        <v>76</v>
      </c>
      <c r="G12" s="18"/>
    </row>
    <row r="13" spans="1:7" ht="12.75">
      <c r="A13" s="49">
        <v>0.5</v>
      </c>
      <c r="B13" s="18"/>
      <c r="C13" s="18"/>
      <c r="D13" s="18"/>
      <c r="E13" s="18"/>
      <c r="F13" s="18" t="s">
        <v>76</v>
      </c>
      <c r="G13" s="18"/>
    </row>
    <row r="14" spans="1:7" ht="12.75">
      <c r="A14" s="49">
        <v>0.5208333333333334</v>
      </c>
      <c r="B14" s="18"/>
      <c r="C14" s="18"/>
      <c r="D14" s="18"/>
      <c r="E14" s="18"/>
      <c r="F14" s="18" t="s">
        <v>76</v>
      </c>
      <c r="G14" s="18"/>
    </row>
    <row r="15" spans="1:7" ht="16.5" customHeight="1">
      <c r="A15" s="38" t="s">
        <v>296</v>
      </c>
      <c r="B15" s="18"/>
      <c r="C15" s="18"/>
      <c r="D15" s="18"/>
      <c r="E15" s="18"/>
      <c r="F15" s="18"/>
      <c r="G15" s="18"/>
    </row>
    <row r="16" spans="1:7" ht="12.75">
      <c r="A16" s="49">
        <v>0.4236111111111111</v>
      </c>
      <c r="B16" s="18"/>
      <c r="C16" s="18"/>
      <c r="D16" s="18"/>
      <c r="E16" s="18"/>
      <c r="F16" s="18" t="s">
        <v>274</v>
      </c>
      <c r="G16" s="18"/>
    </row>
    <row r="17" spans="1:7" ht="12.75">
      <c r="A17" s="38" t="s">
        <v>396</v>
      </c>
      <c r="B17" s="18"/>
      <c r="C17" s="18"/>
      <c r="D17" s="18"/>
      <c r="E17" s="18"/>
      <c r="F17" s="18"/>
      <c r="G17" s="18"/>
    </row>
    <row r="18" spans="1:7" ht="12.75">
      <c r="A18" s="49">
        <v>0.6458333333333334</v>
      </c>
      <c r="B18" s="18"/>
      <c r="C18" s="18"/>
      <c r="D18" s="18" t="s">
        <v>273</v>
      </c>
      <c r="E18" s="18"/>
      <c r="F18" s="18" t="s">
        <v>274</v>
      </c>
      <c r="G18" s="18"/>
    </row>
    <row r="19" spans="1:7" ht="12.75">
      <c r="A19" s="49" t="s">
        <v>325</v>
      </c>
      <c r="B19" s="18"/>
      <c r="C19" s="18"/>
      <c r="D19" s="18"/>
      <c r="E19" s="18"/>
      <c r="F19" s="18"/>
      <c r="G19" s="18"/>
    </row>
    <row r="20" spans="1:7" ht="12.75">
      <c r="A20" s="49">
        <v>0.40208333333333335</v>
      </c>
      <c r="B20" s="18">
        <v>1341</v>
      </c>
      <c r="C20" s="125">
        <f>B20/60</f>
        <v>22.35</v>
      </c>
      <c r="D20" s="18" t="s">
        <v>180</v>
      </c>
      <c r="E20" s="18"/>
      <c r="F20" s="18" t="s">
        <v>307</v>
      </c>
      <c r="G20" s="18"/>
    </row>
    <row r="21" spans="1:7" ht="12.75">
      <c r="A21" s="49">
        <v>0.5069444444444444</v>
      </c>
      <c r="B21" s="18">
        <v>2377</v>
      </c>
      <c r="C21" s="125">
        <f aca="true" t="shared" si="0" ref="C21:C26">B21/60</f>
        <v>39.61666666666667</v>
      </c>
      <c r="D21" s="18" t="s">
        <v>273</v>
      </c>
      <c r="E21" s="18"/>
      <c r="F21" s="18" t="s">
        <v>274</v>
      </c>
      <c r="G21" s="18"/>
    </row>
    <row r="22" spans="1:7" ht="12.75">
      <c r="A22" s="49">
        <v>0.5270833333333333</v>
      </c>
      <c r="B22" s="18">
        <v>2317</v>
      </c>
      <c r="C22" s="125">
        <f t="shared" si="0"/>
        <v>38.61666666666667</v>
      </c>
      <c r="D22" s="18" t="s">
        <v>273</v>
      </c>
      <c r="E22" s="18"/>
      <c r="F22" s="18" t="s">
        <v>274</v>
      </c>
      <c r="G22" s="18"/>
    </row>
    <row r="23" spans="1:7" ht="12.75">
      <c r="A23" s="38" t="s">
        <v>145</v>
      </c>
      <c r="B23" s="18"/>
      <c r="C23" s="125"/>
      <c r="D23" s="18"/>
      <c r="E23" s="18"/>
      <c r="F23" s="18"/>
      <c r="G23" s="18"/>
    </row>
    <row r="24" spans="1:7" ht="12.75">
      <c r="A24" s="49">
        <v>0.4861111111111111</v>
      </c>
      <c r="B24" s="18"/>
      <c r="C24" s="125"/>
      <c r="D24" s="18" t="s">
        <v>273</v>
      </c>
      <c r="E24" s="18"/>
      <c r="F24" s="18" t="s">
        <v>274</v>
      </c>
      <c r="G24" s="18"/>
    </row>
    <row r="25" spans="1:7" ht="12.75">
      <c r="A25" s="38" t="s">
        <v>309</v>
      </c>
      <c r="B25" s="18"/>
      <c r="C25" s="125"/>
      <c r="D25" s="18"/>
      <c r="E25" s="18"/>
      <c r="F25" s="18"/>
      <c r="G25" s="18"/>
    </row>
    <row r="26" spans="1:7" ht="12.75" customHeight="1">
      <c r="A26" s="18" t="s">
        <v>186</v>
      </c>
      <c r="B26" s="18">
        <v>308</v>
      </c>
      <c r="C26" s="125">
        <f t="shared" si="0"/>
        <v>5.133333333333334</v>
      </c>
      <c r="D26" s="18" t="s">
        <v>187</v>
      </c>
      <c r="E26" s="18">
        <v>0.103</v>
      </c>
      <c r="F26" s="18" t="s">
        <v>274</v>
      </c>
      <c r="G26" s="18"/>
    </row>
    <row r="27" spans="1:7" ht="12.75">
      <c r="A27" s="38" t="s">
        <v>192</v>
      </c>
      <c r="B27" s="18"/>
      <c r="C27" s="18"/>
      <c r="D27" s="18"/>
      <c r="E27" s="18"/>
      <c r="F27" s="18"/>
      <c r="G27" s="18"/>
    </row>
    <row r="28" spans="1:7" ht="12.75">
      <c r="A28" s="49">
        <v>0.4166666666666667</v>
      </c>
      <c r="B28" s="18"/>
      <c r="C28" s="18"/>
      <c r="D28" s="18" t="s">
        <v>273</v>
      </c>
      <c r="E28" s="18"/>
      <c r="F28" s="18" t="s">
        <v>274</v>
      </c>
      <c r="G28" s="18"/>
    </row>
    <row r="29" spans="1:7" ht="12.75">
      <c r="A29" s="38" t="s">
        <v>279</v>
      </c>
      <c r="B29" s="18"/>
      <c r="C29" s="18"/>
      <c r="D29" s="18"/>
      <c r="E29" s="18"/>
      <c r="F29" s="18"/>
      <c r="G29" s="18"/>
    </row>
    <row r="30" spans="1:7" ht="12.75">
      <c r="A30" s="49">
        <v>0.4166666666666667</v>
      </c>
      <c r="B30" s="18"/>
      <c r="C30" s="18"/>
      <c r="D30" s="18"/>
      <c r="E30" s="18"/>
      <c r="F30" s="18" t="s">
        <v>274</v>
      </c>
      <c r="G30" s="18"/>
    </row>
    <row r="31" spans="1:7" ht="12.75">
      <c r="A31" s="49">
        <v>0.4465277777777778</v>
      </c>
      <c r="B31" s="18"/>
      <c r="C31" s="18"/>
      <c r="D31" s="18"/>
      <c r="E31" s="18"/>
      <c r="F31" s="18" t="s">
        <v>274</v>
      </c>
      <c r="G31" s="18"/>
    </row>
    <row r="32" spans="1:7" ht="12.75">
      <c r="A32" s="49">
        <v>0.49444444444444446</v>
      </c>
      <c r="B32" s="18"/>
      <c r="C32" s="18"/>
      <c r="D32" s="18"/>
      <c r="E32" s="18"/>
      <c r="F32" s="18" t="s">
        <v>274</v>
      </c>
      <c r="G32" s="18"/>
    </row>
    <row r="33" spans="1:7" ht="12.75">
      <c r="A33" s="49">
        <v>0.5222222222222223</v>
      </c>
      <c r="B33" s="18"/>
      <c r="C33" s="18"/>
      <c r="D33" s="18"/>
      <c r="E33" s="18"/>
      <c r="F33" s="18" t="s">
        <v>274</v>
      </c>
      <c r="G33" s="18"/>
    </row>
    <row r="34" spans="1:7" ht="12.75">
      <c r="A34" s="38" t="s">
        <v>209</v>
      </c>
      <c r="B34" s="18"/>
      <c r="C34" s="18"/>
      <c r="D34" s="18"/>
      <c r="E34" s="18"/>
      <c r="F34" s="18"/>
      <c r="G34" s="18"/>
    </row>
    <row r="35" spans="1:7" ht="12.75">
      <c r="A35" s="49">
        <v>0.43333333333333335</v>
      </c>
      <c r="B35" s="18"/>
      <c r="C35" s="18"/>
      <c r="D35" s="18"/>
      <c r="E35" s="18"/>
      <c r="F35" s="18" t="s">
        <v>274</v>
      </c>
      <c r="G35" s="18"/>
    </row>
    <row r="36" spans="1:7" ht="12.75">
      <c r="A36" s="49">
        <v>0.45416666666666666</v>
      </c>
      <c r="B36" s="18"/>
      <c r="C36" s="18"/>
      <c r="D36" s="18"/>
      <c r="E36" s="18"/>
      <c r="F36" s="18" t="s">
        <v>274</v>
      </c>
      <c r="G36" s="18"/>
    </row>
    <row r="37" spans="1:7" ht="12.75">
      <c r="A37" s="49">
        <v>0.4930555555555556</v>
      </c>
      <c r="B37" s="18"/>
      <c r="C37" s="18"/>
      <c r="D37" s="18"/>
      <c r="E37" s="18"/>
      <c r="F37" s="18" t="s">
        <v>274</v>
      </c>
      <c r="G37" s="18"/>
    </row>
    <row r="38" spans="1:7" ht="12.75">
      <c r="A38" s="49">
        <v>0.5125</v>
      </c>
      <c r="B38" s="18"/>
      <c r="C38" s="18"/>
      <c r="D38" s="18"/>
      <c r="E38" s="18"/>
      <c r="F38" s="18" t="s">
        <v>274</v>
      </c>
      <c r="G38" s="18"/>
    </row>
    <row r="39" spans="1:7" ht="12.75">
      <c r="A39" s="38" t="s">
        <v>39</v>
      </c>
      <c r="B39" s="18"/>
      <c r="C39" s="18"/>
      <c r="D39" s="18"/>
      <c r="E39" s="18"/>
      <c r="F39" s="18"/>
      <c r="G39" s="18"/>
    </row>
    <row r="40" spans="1:7" ht="12.75">
      <c r="A40" s="49">
        <v>0.375</v>
      </c>
      <c r="B40" s="18"/>
      <c r="C40" s="18"/>
      <c r="D40" s="18"/>
      <c r="E40" s="18"/>
      <c r="F40" s="18" t="s">
        <v>274</v>
      </c>
      <c r="G40" s="18"/>
    </row>
    <row r="41" spans="1:7" ht="12.75">
      <c r="A41" s="49">
        <v>0.0763888888888889</v>
      </c>
      <c r="B41" s="18"/>
      <c r="C41" s="18"/>
      <c r="D41" s="18"/>
      <c r="E41" s="18"/>
      <c r="F41" s="18" t="s">
        <v>274</v>
      </c>
      <c r="G41" s="18"/>
    </row>
    <row r="42" spans="1:7" ht="12.75">
      <c r="A42" s="50" t="s">
        <v>179</v>
      </c>
      <c r="B42" s="18"/>
      <c r="C42" s="18"/>
      <c r="D42" s="18"/>
      <c r="E42" s="18"/>
      <c r="F42" s="18"/>
      <c r="G42" s="18"/>
    </row>
    <row r="43" spans="1:7" ht="12.75">
      <c r="A43" s="51">
        <v>0.4375</v>
      </c>
      <c r="B43" s="18"/>
      <c r="C43" s="18">
        <v>76.2</v>
      </c>
      <c r="D43" s="18"/>
      <c r="E43" s="18"/>
      <c r="F43" s="18"/>
      <c r="G43" s="18"/>
    </row>
    <row r="44" spans="1:5" ht="12.75">
      <c r="A44" s="38" t="s">
        <v>297</v>
      </c>
      <c r="B44" s="18"/>
      <c r="C44" s="18"/>
      <c r="E44" s="18"/>
    </row>
    <row r="45" spans="1:7" ht="64.5">
      <c r="A45" s="49">
        <v>0.4166666666666667</v>
      </c>
      <c r="B45" s="18"/>
      <c r="C45" s="18"/>
      <c r="D45" s="18" t="s">
        <v>16</v>
      </c>
      <c r="E45" s="18"/>
      <c r="F45" s="18" t="s">
        <v>15</v>
      </c>
      <c r="G45" s="18"/>
    </row>
    <row r="46" spans="1:7" ht="12.75">
      <c r="A46" s="49" t="s">
        <v>216</v>
      </c>
      <c r="B46" s="18"/>
      <c r="C46" s="18"/>
      <c r="D46" s="18"/>
      <c r="E46" s="18"/>
      <c r="F46" s="18"/>
      <c r="G46" s="18"/>
    </row>
    <row r="47" spans="1:7" ht="12.75">
      <c r="A47" s="49">
        <v>0.4201388888888889</v>
      </c>
      <c r="B47" s="18"/>
      <c r="C47" s="18"/>
      <c r="D47" s="18"/>
      <c r="E47" s="18"/>
      <c r="F47" s="18" t="s">
        <v>274</v>
      </c>
      <c r="G47" s="18"/>
    </row>
    <row r="48" spans="1:7" ht="12.75">
      <c r="A48" s="49">
        <v>0.43402777777777773</v>
      </c>
      <c r="B48" s="18"/>
      <c r="C48" s="18"/>
      <c r="D48" s="18"/>
      <c r="E48" s="18"/>
      <c r="F48" s="18" t="s">
        <v>274</v>
      </c>
      <c r="G48" s="18"/>
    </row>
    <row r="49" spans="1:7" ht="12.75">
      <c r="A49" s="49">
        <v>0.4618055555555556</v>
      </c>
      <c r="B49" s="18"/>
      <c r="C49" s="18"/>
      <c r="D49" s="18"/>
      <c r="E49" s="18"/>
      <c r="F49" s="18" t="s">
        <v>274</v>
      </c>
      <c r="G49" s="18"/>
    </row>
    <row r="50" spans="1:7" ht="12.75">
      <c r="A50" s="49">
        <v>0.5034722222222222</v>
      </c>
      <c r="B50" s="18"/>
      <c r="C50" s="18"/>
      <c r="D50" s="18"/>
      <c r="E50" s="18"/>
      <c r="F50" s="18" t="s">
        <v>307</v>
      </c>
      <c r="G50" s="18"/>
    </row>
    <row r="51" spans="1:7" ht="12.75">
      <c r="A51" s="38" t="s">
        <v>219</v>
      </c>
      <c r="B51" s="18"/>
      <c r="C51" s="18"/>
      <c r="D51" s="18"/>
      <c r="E51" s="18"/>
      <c r="F51" s="18"/>
      <c r="G51" s="18"/>
    </row>
    <row r="52" spans="1:7" ht="12.75">
      <c r="A52" s="49">
        <v>0.5152777777777778</v>
      </c>
      <c r="B52" s="18">
        <v>115.82</v>
      </c>
      <c r="C52" s="126">
        <f>B52/60</f>
        <v>1.9303333333333332</v>
      </c>
      <c r="D52" s="18"/>
      <c r="E52" s="18">
        <v>0.07</v>
      </c>
      <c r="F52" s="18" t="s">
        <v>274</v>
      </c>
      <c r="G52" s="18"/>
    </row>
    <row r="53" spans="1:7" ht="12.75">
      <c r="A53" s="49">
        <v>0.5381944444444444</v>
      </c>
      <c r="B53" s="18"/>
      <c r="C53" s="18"/>
      <c r="D53" s="18"/>
      <c r="E53" s="18"/>
      <c r="F53" s="18" t="s">
        <v>274</v>
      </c>
      <c r="G53" s="18"/>
    </row>
    <row r="54" spans="1:7" ht="12.75">
      <c r="A54" s="49">
        <v>0.545138888888889</v>
      </c>
      <c r="B54" s="18"/>
      <c r="C54" s="18"/>
      <c r="D54" s="18"/>
      <c r="E54" s="18"/>
      <c r="F54" s="18" t="s">
        <v>274</v>
      </c>
      <c r="G54" s="18"/>
    </row>
    <row r="55" spans="1:7" ht="12.75">
      <c r="A55" s="38" t="s">
        <v>303</v>
      </c>
      <c r="B55" s="18"/>
      <c r="C55" s="18"/>
      <c r="D55" s="18"/>
      <c r="E55" s="18"/>
      <c r="F55" s="18"/>
      <c r="G55" s="18"/>
    </row>
    <row r="56" spans="1:7" ht="12.75">
      <c r="A56" s="49">
        <v>0.47222222222222227</v>
      </c>
      <c r="B56" s="18">
        <v>280</v>
      </c>
      <c r="C56" s="18">
        <v>4.67</v>
      </c>
      <c r="D56" s="18" t="s">
        <v>180</v>
      </c>
      <c r="E56" s="18">
        <v>0.093</v>
      </c>
      <c r="F56" s="18" t="s">
        <v>307</v>
      </c>
      <c r="G56" s="18"/>
    </row>
    <row r="57" spans="1:7" ht="12.75">
      <c r="A57" s="49">
        <v>0.5</v>
      </c>
      <c r="B57" s="18">
        <v>380</v>
      </c>
      <c r="C57" s="18">
        <v>6.33</v>
      </c>
      <c r="D57" s="18" t="s">
        <v>180</v>
      </c>
      <c r="E57" s="18">
        <v>0.126</v>
      </c>
      <c r="F57" s="18" t="s">
        <v>307</v>
      </c>
      <c r="G57" s="18"/>
    </row>
    <row r="58" spans="1:7" ht="12.75">
      <c r="A58" s="49" t="s">
        <v>347</v>
      </c>
      <c r="B58" s="18"/>
      <c r="C58" s="18"/>
      <c r="D58" s="18"/>
      <c r="E58" s="18"/>
      <c r="F58" s="18"/>
      <c r="G58" s="18"/>
    </row>
    <row r="59" spans="1:7" ht="12.75">
      <c r="A59" s="49">
        <v>0.375</v>
      </c>
      <c r="B59" s="18"/>
      <c r="C59" s="18"/>
      <c r="D59" s="18"/>
      <c r="E59" s="18"/>
      <c r="F59" s="18" t="s">
        <v>274</v>
      </c>
      <c r="G59" s="18"/>
    </row>
    <row r="60" spans="1:7" ht="12.75">
      <c r="A60" s="49">
        <v>0.4166666666666667</v>
      </c>
      <c r="B60" s="18"/>
      <c r="C60" s="18"/>
      <c r="D60" s="18"/>
      <c r="E60" s="18"/>
      <c r="F60" s="18" t="s">
        <v>274</v>
      </c>
      <c r="G60" s="18"/>
    </row>
    <row r="61" spans="1:7" ht="12.75">
      <c r="A61" s="49">
        <v>0.4583333333333333</v>
      </c>
      <c r="B61" s="18"/>
      <c r="C61" s="18"/>
      <c r="D61" s="18"/>
      <c r="E61" s="18"/>
      <c r="F61" s="18" t="s">
        <v>307</v>
      </c>
      <c r="G61" s="18"/>
    </row>
    <row r="62" spans="1:7" ht="12.75">
      <c r="A62" s="49">
        <v>0.5</v>
      </c>
      <c r="B62" s="18"/>
      <c r="C62" s="18"/>
      <c r="D62" s="18"/>
      <c r="E62" s="18"/>
      <c r="F62" s="18" t="s">
        <v>307</v>
      </c>
      <c r="G62" s="18"/>
    </row>
    <row r="63" spans="1:7" ht="12.75">
      <c r="A63" s="49">
        <v>0.5416666666666666</v>
      </c>
      <c r="B63" s="18"/>
      <c r="C63" s="18"/>
      <c r="D63" s="18"/>
      <c r="E63" s="18"/>
      <c r="F63" s="18" t="s">
        <v>307</v>
      </c>
      <c r="G63" s="18"/>
    </row>
    <row r="64" spans="1:7" ht="12.75">
      <c r="A64" s="38" t="s">
        <v>288</v>
      </c>
      <c r="B64" s="18"/>
      <c r="C64" s="18"/>
      <c r="D64" s="18"/>
      <c r="E64" s="18"/>
      <c r="F64" s="18"/>
      <c r="G64" s="18"/>
    </row>
    <row r="65" spans="1:7" ht="12.75">
      <c r="A65" s="49">
        <v>0.5</v>
      </c>
      <c r="B65" s="18">
        <v>1020</v>
      </c>
      <c r="C65">
        <v>17</v>
      </c>
      <c r="D65" s="18"/>
      <c r="E65" s="18">
        <v>0.34</v>
      </c>
      <c r="F65" s="18" t="s">
        <v>274</v>
      </c>
      <c r="G65" s="18"/>
    </row>
    <row r="66" spans="1:7" ht="12.75">
      <c r="A66" s="49">
        <v>0.5208333333333334</v>
      </c>
      <c r="B66" s="18">
        <v>1800</v>
      </c>
      <c r="C66" s="18">
        <v>30</v>
      </c>
      <c r="D66" s="18"/>
      <c r="E66" s="18">
        <v>0.6</v>
      </c>
      <c r="F66" s="18" t="s">
        <v>274</v>
      </c>
      <c r="G66" s="18"/>
    </row>
    <row r="67" spans="1:7" ht="12.75">
      <c r="A67" s="49">
        <v>0.545138888888889</v>
      </c>
      <c r="B67" s="18">
        <v>375</v>
      </c>
      <c r="C67" s="18">
        <v>6.25</v>
      </c>
      <c r="D67" s="18"/>
      <c r="E67" s="18">
        <v>0.125</v>
      </c>
      <c r="F67" s="18" t="s">
        <v>274</v>
      </c>
      <c r="G67" s="18"/>
    </row>
    <row r="68" spans="1:7" ht="12.75">
      <c r="A68" s="49">
        <v>0.5659722222222222</v>
      </c>
      <c r="B68" s="18">
        <v>240</v>
      </c>
      <c r="C68" s="18">
        <v>4</v>
      </c>
      <c r="D68" s="18"/>
      <c r="E68" s="18">
        <v>0.08</v>
      </c>
      <c r="F68" s="18" t="s">
        <v>274</v>
      </c>
      <c r="G68" s="18"/>
    </row>
    <row r="69" spans="1:7" ht="12.75">
      <c r="A69" s="49" t="s">
        <v>221</v>
      </c>
      <c r="B69" s="18"/>
      <c r="C69" s="18"/>
      <c r="D69" s="18"/>
      <c r="E69" s="18"/>
      <c r="F69" s="18"/>
      <c r="G69" s="18"/>
    </row>
    <row r="70" spans="1:7" ht="12.75">
      <c r="A70" s="49">
        <v>0.47222222222222227</v>
      </c>
      <c r="B70" s="18">
        <v>400</v>
      </c>
      <c r="C70" s="18">
        <v>6.66</v>
      </c>
      <c r="D70" s="18" t="s">
        <v>273</v>
      </c>
      <c r="E70" s="18">
        <v>0.13</v>
      </c>
      <c r="F70" s="18" t="s">
        <v>274</v>
      </c>
      <c r="G70" s="18"/>
    </row>
    <row r="71" spans="1:7" ht="12.75">
      <c r="A71" s="49">
        <v>0.5347222222222222</v>
      </c>
      <c r="B71" s="18">
        <v>390</v>
      </c>
      <c r="C71" s="18">
        <v>6.5</v>
      </c>
      <c r="D71" s="18" t="s">
        <v>187</v>
      </c>
      <c r="E71" s="18">
        <v>0.128</v>
      </c>
      <c r="F71" s="18" t="s">
        <v>274</v>
      </c>
      <c r="G71" s="18"/>
    </row>
    <row r="72" spans="1:7" ht="12.75">
      <c r="A72" s="49">
        <v>0.5729166666666666</v>
      </c>
      <c r="B72" s="18">
        <v>222</v>
      </c>
      <c r="C72" s="18">
        <v>3.66</v>
      </c>
      <c r="D72" s="18" t="s">
        <v>273</v>
      </c>
      <c r="E72" s="18">
        <v>0.06</v>
      </c>
      <c r="F72" s="18" t="s">
        <v>274</v>
      </c>
      <c r="G72" s="18"/>
    </row>
    <row r="73" spans="1:7" ht="12.75">
      <c r="A73" s="49" t="s">
        <v>222</v>
      </c>
      <c r="B73" s="18"/>
      <c r="C73" s="18"/>
      <c r="D73" s="18"/>
      <c r="E73" s="18"/>
      <c r="F73" s="18"/>
      <c r="G73" s="18"/>
    </row>
    <row r="74" spans="1:7" ht="12.75">
      <c r="A74" s="49">
        <v>0.3958333333333333</v>
      </c>
      <c r="B74" s="18"/>
      <c r="C74" s="18">
        <v>6.6</v>
      </c>
      <c r="D74" s="18" t="s">
        <v>273</v>
      </c>
      <c r="E74" s="18">
        <v>0.13</v>
      </c>
      <c r="F74" s="18" t="s">
        <v>274</v>
      </c>
      <c r="G74" s="18"/>
    </row>
    <row r="75" spans="1:7" ht="12.75">
      <c r="A75" s="49"/>
      <c r="B75" s="18"/>
      <c r="C75" s="18">
        <v>5</v>
      </c>
      <c r="D75" s="18" t="s">
        <v>187</v>
      </c>
      <c r="E75" s="18">
        <v>0.1</v>
      </c>
      <c r="F75" s="18" t="s">
        <v>274</v>
      </c>
      <c r="G75" s="18"/>
    </row>
    <row r="76" spans="1:7" ht="12.75">
      <c r="A76" s="49"/>
      <c r="B76" s="18"/>
      <c r="C76" s="18">
        <v>5.9</v>
      </c>
      <c r="D76" s="18" t="s">
        <v>273</v>
      </c>
      <c r="E76" s="18">
        <v>0.11</v>
      </c>
      <c r="F76" s="18" t="s">
        <v>274</v>
      </c>
      <c r="G76" s="18"/>
    </row>
    <row r="77" spans="1:7" ht="12.75">
      <c r="A77" s="18" t="s">
        <v>319</v>
      </c>
      <c r="B77" s="18"/>
      <c r="C77" s="18"/>
      <c r="D77" s="18"/>
      <c r="E77" s="18"/>
      <c r="F77" s="18"/>
      <c r="G77" s="18"/>
    </row>
    <row r="78" spans="1:7" ht="12.75">
      <c r="A78" s="18" t="s">
        <v>304</v>
      </c>
      <c r="B78" s="18"/>
      <c r="C78" s="18"/>
      <c r="D78" s="18"/>
      <c r="E78" s="18"/>
      <c r="F78" s="18"/>
      <c r="G78" s="18"/>
    </row>
    <row r="79" spans="1:7" ht="12.75">
      <c r="A79" s="18" t="s">
        <v>184</v>
      </c>
      <c r="B79" s="18"/>
      <c r="D79" s="18"/>
      <c r="E79" s="18"/>
      <c r="F79" s="18"/>
      <c r="G79" s="18"/>
    </row>
    <row r="80" spans="1:7" ht="12.75">
      <c r="A80" s="18"/>
      <c r="B80" s="18">
        <v>41</v>
      </c>
      <c r="C80" s="20"/>
      <c r="D80" s="18"/>
      <c r="E80" s="18"/>
      <c r="F80" s="18" t="s">
        <v>274</v>
      </c>
      <c r="G80" s="18"/>
    </row>
    <row r="81" spans="1:7" ht="12.75">
      <c r="A81" s="18"/>
      <c r="B81" s="18">
        <v>46</v>
      </c>
      <c r="C81" s="20"/>
      <c r="D81" s="18"/>
      <c r="E81" s="18"/>
      <c r="F81" s="18" t="s">
        <v>274</v>
      </c>
      <c r="G81" s="18"/>
    </row>
    <row r="82" spans="1:7" ht="12.75">
      <c r="A82" s="18"/>
      <c r="B82" s="18">
        <v>60</v>
      </c>
      <c r="C82" s="20"/>
      <c r="D82" s="18"/>
      <c r="E82" s="18"/>
      <c r="F82" s="18" t="s">
        <v>274</v>
      </c>
      <c r="G82" s="18"/>
    </row>
    <row r="83" spans="1:7" ht="12.75">
      <c r="A83" s="38" t="s">
        <v>128</v>
      </c>
      <c r="B83" s="18"/>
      <c r="C83" s="18"/>
      <c r="D83" s="18"/>
      <c r="E83" s="18"/>
      <c r="F83" s="18"/>
      <c r="G83" s="18"/>
    </row>
    <row r="84" spans="1:7" ht="12.75">
      <c r="A84" s="49">
        <v>0.40972222222222227</v>
      </c>
      <c r="B84" s="18">
        <v>90</v>
      </c>
      <c r="C84" s="18">
        <v>1.5</v>
      </c>
      <c r="D84" s="18" t="s">
        <v>180</v>
      </c>
      <c r="E84" s="18">
        <v>0.3</v>
      </c>
      <c r="F84" s="18" t="s">
        <v>307</v>
      </c>
      <c r="G84" s="18"/>
    </row>
    <row r="85" spans="1:7" ht="12.75">
      <c r="A85" s="49">
        <v>0.41805555555555557</v>
      </c>
      <c r="B85" s="18">
        <v>364</v>
      </c>
      <c r="C85" s="18">
        <v>6</v>
      </c>
      <c r="D85" s="18" t="s">
        <v>273</v>
      </c>
      <c r="E85" s="18">
        <v>0.12</v>
      </c>
      <c r="F85" s="18" t="s">
        <v>274</v>
      </c>
      <c r="G85" s="18"/>
    </row>
    <row r="86" spans="1:7" ht="12.75">
      <c r="A86" s="49">
        <v>0.44097222222222227</v>
      </c>
      <c r="B86" s="18">
        <v>1061</v>
      </c>
      <c r="C86" s="18">
        <v>17.7</v>
      </c>
      <c r="D86" s="18" t="s">
        <v>273</v>
      </c>
      <c r="E86" s="18">
        <v>0.35</v>
      </c>
      <c r="F86" s="18" t="s">
        <v>274</v>
      </c>
      <c r="G86" s="18"/>
    </row>
    <row r="87" spans="1:7" ht="12.75">
      <c r="A87" s="49">
        <v>0.4583333333333333</v>
      </c>
      <c r="B87" s="18">
        <v>1840</v>
      </c>
      <c r="C87" s="18">
        <v>30.1</v>
      </c>
      <c r="D87" s="18" t="s">
        <v>273</v>
      </c>
      <c r="E87" s="18">
        <v>0.61</v>
      </c>
      <c r="F87" s="18" t="s">
        <v>274</v>
      </c>
      <c r="G87" s="18"/>
    </row>
    <row r="88" spans="1:7" ht="12.75">
      <c r="A88" s="49">
        <v>0.9763888888888889</v>
      </c>
      <c r="B88" s="18">
        <v>1400</v>
      </c>
      <c r="C88" s="18">
        <v>23.3</v>
      </c>
      <c r="D88" s="18" t="s">
        <v>273</v>
      </c>
      <c r="E88" s="18">
        <v>0.476</v>
      </c>
      <c r="F88" s="18" t="s">
        <v>274</v>
      </c>
      <c r="G88" s="18"/>
    </row>
    <row r="89" spans="1:7" ht="12.75">
      <c r="A89" s="49">
        <v>0.9875</v>
      </c>
      <c r="B89" s="18">
        <v>1434</v>
      </c>
      <c r="C89" s="18">
        <v>23.9</v>
      </c>
      <c r="D89" s="18" t="s">
        <v>273</v>
      </c>
      <c r="E89" s="18">
        <v>0.478</v>
      </c>
      <c r="F89" s="18" t="s">
        <v>274</v>
      </c>
      <c r="G89" s="18"/>
    </row>
    <row r="90" spans="1:7" ht="12.75">
      <c r="A90" s="50" t="s">
        <v>328</v>
      </c>
      <c r="B90" s="18"/>
      <c r="C90" s="18"/>
      <c r="D90" s="18"/>
      <c r="E90" s="18"/>
      <c r="F90" s="18"/>
      <c r="G90" s="18"/>
    </row>
    <row r="91" spans="1:7" ht="12.75">
      <c r="A91" s="50">
        <v>0.4270833333333333</v>
      </c>
      <c r="B91" s="18">
        <v>1260</v>
      </c>
      <c r="C91" s="18">
        <v>21</v>
      </c>
      <c r="D91" s="18"/>
      <c r="E91" s="18"/>
      <c r="F91" s="18" t="s">
        <v>274</v>
      </c>
      <c r="G91" s="18"/>
    </row>
    <row r="92" spans="1:7" ht="12.75">
      <c r="A92" s="50">
        <v>0.4298611111111111</v>
      </c>
      <c r="B92" s="18">
        <v>705.6</v>
      </c>
      <c r="C92" s="18">
        <v>11.76</v>
      </c>
      <c r="D92" s="18"/>
      <c r="E92" s="18"/>
      <c r="F92" s="18"/>
      <c r="G92" s="18"/>
    </row>
    <row r="93" spans="1:7" ht="12.75">
      <c r="A93" s="49">
        <v>0.43263888888888885</v>
      </c>
      <c r="B93" s="18">
        <v>3291.1</v>
      </c>
      <c r="C93" s="18">
        <v>54.85</v>
      </c>
      <c r="D93" s="18"/>
      <c r="E93" s="18"/>
      <c r="F93" s="18"/>
      <c r="G93" s="18"/>
    </row>
    <row r="94" spans="1:7" ht="12.75">
      <c r="A94" s="38" t="s">
        <v>153</v>
      </c>
      <c r="B94" s="18"/>
      <c r="C94" s="18"/>
      <c r="D94" s="18"/>
      <c r="E94" s="18"/>
      <c r="F94" s="18"/>
      <c r="G94" s="18"/>
    </row>
    <row r="95" spans="1:7" ht="12.75">
      <c r="A95" s="51">
        <v>0.3923611111111111</v>
      </c>
      <c r="B95" s="52"/>
      <c r="C95" s="18"/>
      <c r="D95" s="18"/>
      <c r="E95" s="53"/>
      <c r="F95" s="18" t="s">
        <v>17</v>
      </c>
      <c r="G95" s="18"/>
    </row>
    <row r="96" spans="1:7" ht="12.75">
      <c r="A96" s="51">
        <v>0.40138888888888885</v>
      </c>
      <c r="B96" s="52"/>
      <c r="C96" s="18"/>
      <c r="D96" s="18"/>
      <c r="E96" s="53"/>
      <c r="F96" s="18" t="s">
        <v>274</v>
      </c>
      <c r="G96" s="18"/>
    </row>
    <row r="97" spans="1:7" ht="12.75">
      <c r="A97" s="51">
        <v>0.4131944444444444</v>
      </c>
      <c r="B97" s="52"/>
      <c r="C97" s="18"/>
      <c r="D97" s="18"/>
      <c r="E97" s="53"/>
      <c r="F97" s="18" t="s">
        <v>17</v>
      </c>
      <c r="G97" s="18"/>
    </row>
    <row r="98" spans="1:7" ht="12.75">
      <c r="A98" s="51">
        <v>0.41944444444444445</v>
      </c>
      <c r="B98" s="52"/>
      <c r="C98" s="18"/>
      <c r="D98" s="18"/>
      <c r="E98" s="53"/>
      <c r="F98" s="18" t="s">
        <v>274</v>
      </c>
      <c r="G98" s="18"/>
    </row>
    <row r="99" spans="1:7" ht="12.75">
      <c r="A99" s="51">
        <v>0.4368055555555555</v>
      </c>
      <c r="B99" s="52"/>
      <c r="C99" s="18"/>
      <c r="D99" s="18"/>
      <c r="E99" s="53"/>
      <c r="F99" s="18" t="s">
        <v>17</v>
      </c>
      <c r="G99" s="18"/>
    </row>
    <row r="100" spans="1:7" ht="12.75">
      <c r="A100" s="51">
        <v>0.4458333333333333</v>
      </c>
      <c r="B100" s="52"/>
      <c r="C100" s="18"/>
      <c r="D100" s="18"/>
      <c r="E100" s="53"/>
      <c r="F100" s="18" t="s">
        <v>274</v>
      </c>
      <c r="G100" s="18"/>
    </row>
    <row r="101" spans="1:7" ht="12.75">
      <c r="A101" s="51">
        <v>0.4604166666666667</v>
      </c>
      <c r="B101" s="52"/>
      <c r="C101" s="18"/>
      <c r="D101" s="18"/>
      <c r="E101" s="53"/>
      <c r="F101" s="18" t="s">
        <v>17</v>
      </c>
      <c r="G101" s="18"/>
    </row>
    <row r="102" spans="1:7" ht="12.75">
      <c r="A102" s="49">
        <v>0.4666666666666666</v>
      </c>
      <c r="B102" s="18"/>
      <c r="C102" s="18"/>
      <c r="D102" s="18"/>
      <c r="E102" s="53"/>
      <c r="F102" s="18" t="s">
        <v>307</v>
      </c>
      <c r="G102" s="18"/>
    </row>
    <row r="103" spans="1:7" ht="12.75">
      <c r="A103" s="49" t="s">
        <v>229</v>
      </c>
      <c r="B103" s="18"/>
      <c r="C103" s="18"/>
      <c r="D103" s="18"/>
      <c r="E103" s="53"/>
      <c r="F103" s="18"/>
      <c r="G103" s="18"/>
    </row>
    <row r="104" spans="1:7" ht="12.75">
      <c r="A104" s="49">
        <v>0.5395833333333333</v>
      </c>
      <c r="B104" s="18">
        <v>1700</v>
      </c>
      <c r="C104" s="18">
        <v>28.3</v>
      </c>
      <c r="D104" s="18" t="s">
        <v>180</v>
      </c>
      <c r="E104" s="53">
        <v>0.566</v>
      </c>
      <c r="F104" s="18" t="s">
        <v>307</v>
      </c>
      <c r="G104" s="18"/>
    </row>
    <row r="105" spans="1:7" ht="12.75">
      <c r="A105" s="49">
        <v>0.5465277777777778</v>
      </c>
      <c r="B105" s="18">
        <v>1700</v>
      </c>
      <c r="C105" s="18">
        <v>28.3</v>
      </c>
      <c r="D105" s="18" t="s">
        <v>180</v>
      </c>
      <c r="E105" s="53">
        <v>0.566</v>
      </c>
      <c r="F105" s="18" t="s">
        <v>307</v>
      </c>
      <c r="G105" s="18"/>
    </row>
    <row r="106" spans="1:7" ht="12.75">
      <c r="A106" s="49">
        <v>0.5506944444444445</v>
      </c>
      <c r="B106" s="18">
        <v>1650</v>
      </c>
      <c r="C106" s="18">
        <v>27.5</v>
      </c>
      <c r="D106" s="18" t="s">
        <v>180</v>
      </c>
      <c r="E106" s="53">
        <v>0.55</v>
      </c>
      <c r="F106" s="18" t="s">
        <v>307</v>
      </c>
      <c r="G106" s="18"/>
    </row>
    <row r="107" spans="1:7" ht="12.75">
      <c r="A107" s="49">
        <v>0.5555555555555556</v>
      </c>
      <c r="B107" s="18">
        <v>1650</v>
      </c>
      <c r="C107" s="18">
        <v>27.5</v>
      </c>
      <c r="D107" s="18" t="s">
        <v>180</v>
      </c>
      <c r="E107" s="53">
        <v>0.55</v>
      </c>
      <c r="F107" s="18" t="s">
        <v>307</v>
      </c>
      <c r="G107" s="18"/>
    </row>
    <row r="108" spans="1:7" ht="12.75">
      <c r="A108" s="50" t="s">
        <v>311</v>
      </c>
      <c r="B108" s="18"/>
      <c r="C108" s="18"/>
      <c r="D108" s="18"/>
      <c r="E108" s="53"/>
      <c r="F108" s="18"/>
      <c r="G108" s="18"/>
    </row>
    <row r="109" spans="1:7" ht="12.75">
      <c r="A109" s="50">
        <v>0.4756944444444444</v>
      </c>
      <c r="B109" s="18">
        <v>480</v>
      </c>
      <c r="C109" s="18">
        <v>9.6</v>
      </c>
      <c r="D109" s="18"/>
      <c r="E109" s="53">
        <v>0.19</v>
      </c>
      <c r="F109" s="18" t="s">
        <v>307</v>
      </c>
      <c r="G109" s="18"/>
    </row>
    <row r="110" spans="1:7" ht="12.75">
      <c r="A110" s="38" t="s">
        <v>330</v>
      </c>
      <c r="B110" s="18"/>
      <c r="C110" s="18"/>
      <c r="D110" s="18"/>
      <c r="E110" s="18"/>
      <c r="F110" s="18"/>
      <c r="G110" s="18"/>
    </row>
    <row r="111" spans="1:7" ht="12.75">
      <c r="A111" s="49">
        <v>0.4583333333333333</v>
      </c>
      <c r="B111" s="18"/>
      <c r="C111" s="18"/>
      <c r="D111" s="18" t="s">
        <v>180</v>
      </c>
      <c r="E111" s="18"/>
      <c r="F111" s="18" t="s">
        <v>307</v>
      </c>
      <c r="G111" s="18"/>
    </row>
    <row r="112" spans="1:7" ht="12.75">
      <c r="A112" s="38" t="s">
        <v>383</v>
      </c>
      <c r="B112" s="18"/>
      <c r="C112" s="18"/>
      <c r="D112" s="18"/>
      <c r="E112" s="18"/>
      <c r="F112" s="18"/>
      <c r="G112" s="18"/>
    </row>
    <row r="113" spans="1:7" ht="12.75">
      <c r="A113" s="49">
        <v>0.3958333333333333</v>
      </c>
      <c r="B113" s="18"/>
      <c r="C113" s="18"/>
      <c r="D113" s="18"/>
      <c r="E113" s="18"/>
      <c r="F113" s="18" t="s">
        <v>274</v>
      </c>
      <c r="G113" s="18"/>
    </row>
    <row r="114" spans="1:7" ht="12.75">
      <c r="A114" s="49">
        <v>0.5833333333333334</v>
      </c>
      <c r="B114" s="18"/>
      <c r="C114" s="18"/>
      <c r="D114" s="18"/>
      <c r="E114" s="18"/>
      <c r="F114" s="18" t="s">
        <v>307</v>
      </c>
      <c r="G114" s="18"/>
    </row>
    <row r="115" spans="1:7" ht="12.75">
      <c r="A115" s="38" t="s">
        <v>315</v>
      </c>
      <c r="B115" s="18"/>
      <c r="C115" s="18"/>
      <c r="D115" s="18" t="s">
        <v>316</v>
      </c>
      <c r="E115" s="18"/>
      <c r="F115" s="18"/>
      <c r="G115" s="18"/>
    </row>
    <row r="116" spans="1:7" ht="12.75">
      <c r="A116" s="50">
        <v>0.4166666666666667</v>
      </c>
      <c r="B116" s="18"/>
      <c r="C116" s="18"/>
      <c r="D116" s="18" t="s">
        <v>273</v>
      </c>
      <c r="E116" s="18"/>
      <c r="F116" s="18"/>
      <c r="G116" s="18"/>
    </row>
    <row r="117" spans="1:7" ht="12.75">
      <c r="A117" s="50">
        <v>0.5416666666666666</v>
      </c>
      <c r="B117" s="18"/>
      <c r="C117" s="18"/>
      <c r="D117" s="18" t="s">
        <v>273</v>
      </c>
      <c r="E117" s="18"/>
      <c r="F117" s="18"/>
      <c r="G117" s="18"/>
    </row>
    <row r="118" spans="1:7" ht="12.75">
      <c r="A118" s="54" t="s">
        <v>252</v>
      </c>
      <c r="B118" s="18"/>
      <c r="C118" s="18"/>
      <c r="D118" s="18"/>
      <c r="E118" s="18"/>
      <c r="F118" s="18"/>
      <c r="G118" s="18"/>
    </row>
    <row r="119" spans="1:7" ht="12.75">
      <c r="A119" s="49">
        <v>0.3833333333333333</v>
      </c>
      <c r="B119" s="18">
        <v>800</v>
      </c>
      <c r="C119" s="18">
        <v>13</v>
      </c>
      <c r="D119" s="18"/>
      <c r="E119" s="18">
        <v>0.26</v>
      </c>
      <c r="F119" s="18" t="s">
        <v>17</v>
      </c>
      <c r="G119" s="18"/>
    </row>
    <row r="120" spans="1:7" ht="12.75">
      <c r="A120" s="49">
        <v>0.40277777777777773</v>
      </c>
      <c r="B120" s="18">
        <v>800</v>
      </c>
      <c r="C120" s="18">
        <v>13</v>
      </c>
      <c r="D120" s="18"/>
      <c r="E120" s="18">
        <v>0.26</v>
      </c>
      <c r="F120" s="18" t="s">
        <v>17</v>
      </c>
      <c r="G120" s="18"/>
    </row>
    <row r="121" spans="1:7" ht="12.75">
      <c r="A121" s="49">
        <v>0.4138888888888889</v>
      </c>
      <c r="B121" s="18">
        <v>200</v>
      </c>
      <c r="C121" s="18">
        <v>3</v>
      </c>
      <c r="D121" s="18" t="s">
        <v>273</v>
      </c>
      <c r="E121" s="18">
        <v>0.06</v>
      </c>
      <c r="F121" s="18" t="s">
        <v>274</v>
      </c>
      <c r="G121" s="18"/>
    </row>
    <row r="122" spans="1:7" ht="12.75">
      <c r="A122" s="49">
        <v>0.43472222222222223</v>
      </c>
      <c r="B122" s="18">
        <v>800</v>
      </c>
      <c r="C122" s="18">
        <v>13</v>
      </c>
      <c r="D122" s="18" t="s">
        <v>273</v>
      </c>
      <c r="E122" s="18">
        <v>0.26</v>
      </c>
      <c r="F122" s="18" t="s">
        <v>274</v>
      </c>
      <c r="G122" s="18"/>
    </row>
    <row r="123" spans="1:7" ht="12.75">
      <c r="A123" s="49">
        <v>0.4513888888888889</v>
      </c>
      <c r="B123" s="18">
        <v>900</v>
      </c>
      <c r="C123" s="18">
        <v>15</v>
      </c>
      <c r="D123" s="18" t="s">
        <v>273</v>
      </c>
      <c r="E123" s="18">
        <v>0.3</v>
      </c>
      <c r="F123" s="18" t="s">
        <v>274</v>
      </c>
      <c r="G123" s="18"/>
    </row>
    <row r="124" spans="1:7" ht="12.75">
      <c r="A124" s="49" t="s">
        <v>384</v>
      </c>
      <c r="B124" s="18"/>
      <c r="C124" s="18"/>
      <c r="D124" s="18"/>
      <c r="E124" s="18"/>
      <c r="F124" s="18"/>
      <c r="G124" s="18"/>
    </row>
    <row r="125" spans="1:7" ht="12.75">
      <c r="A125" s="49">
        <v>0.5041666666666667</v>
      </c>
      <c r="B125" s="18"/>
      <c r="C125" s="18"/>
      <c r="D125" s="18" t="s">
        <v>273</v>
      </c>
      <c r="E125" s="18"/>
      <c r="F125" s="18"/>
      <c r="G125" s="18"/>
    </row>
    <row r="126" spans="1:7" ht="12.75">
      <c r="A126" s="49">
        <v>0.5166666666666667</v>
      </c>
      <c r="B126" s="18"/>
      <c r="C126" s="18"/>
      <c r="D126" s="18" t="s">
        <v>273</v>
      </c>
      <c r="E126" s="18"/>
      <c r="F126" s="18"/>
      <c r="G126" s="18"/>
    </row>
    <row r="127" spans="1:7" ht="12.75">
      <c r="A127" s="49">
        <v>0.5305555555555556</v>
      </c>
      <c r="B127" s="18"/>
      <c r="C127" s="18"/>
      <c r="D127" s="18" t="s">
        <v>273</v>
      </c>
      <c r="E127" s="18"/>
      <c r="F127" s="18"/>
      <c r="G127" s="18"/>
    </row>
    <row r="128" spans="1:7" ht="12.75">
      <c r="A128" s="49" t="s">
        <v>66</v>
      </c>
      <c r="B128" s="18"/>
      <c r="C128" s="18"/>
      <c r="D128" s="18"/>
      <c r="E128" s="18"/>
      <c r="F128" s="18"/>
      <c r="G128" s="18"/>
    </row>
    <row r="129" spans="1:7" ht="12.75">
      <c r="A129" s="49">
        <v>0.47222222222222227</v>
      </c>
      <c r="B129" s="18">
        <v>600</v>
      </c>
      <c r="C129" s="18">
        <v>24</v>
      </c>
      <c r="D129" s="18" t="s">
        <v>273</v>
      </c>
      <c r="E129" s="18">
        <v>0.5</v>
      </c>
      <c r="F129" s="18" t="s">
        <v>274</v>
      </c>
      <c r="G129" s="18"/>
    </row>
    <row r="130" spans="1:7" ht="12.75">
      <c r="A130" s="38" t="s">
        <v>205</v>
      </c>
      <c r="B130" s="18"/>
      <c r="C130" s="18"/>
      <c r="D130" s="18"/>
      <c r="E130" s="18"/>
      <c r="F130" s="18"/>
      <c r="G130" s="18"/>
    </row>
    <row r="131" spans="1:7" ht="12.75">
      <c r="A131" s="49">
        <v>0.4375</v>
      </c>
      <c r="B131" s="18"/>
      <c r="C131" s="18"/>
      <c r="D131" s="18" t="s">
        <v>273</v>
      </c>
      <c r="E131" s="18"/>
      <c r="F131" s="18"/>
      <c r="G131" s="18"/>
    </row>
    <row r="132" spans="1:7" ht="12.75">
      <c r="A132" s="38" t="s">
        <v>137</v>
      </c>
      <c r="B132" s="18"/>
      <c r="C132" s="18"/>
      <c r="D132" s="18"/>
      <c r="E132" s="18"/>
      <c r="F132" s="18"/>
      <c r="G132" s="18"/>
    </row>
    <row r="133" spans="1:7" ht="12.75">
      <c r="A133" s="49">
        <v>0.4375</v>
      </c>
      <c r="B133" s="18"/>
      <c r="C133" s="18"/>
      <c r="D133" s="18"/>
      <c r="E133" s="18"/>
      <c r="F133" s="18" t="s">
        <v>307</v>
      </c>
      <c r="G133" s="18"/>
    </row>
    <row r="134" spans="1:7" ht="12.75">
      <c r="A134" s="47" t="s">
        <v>293</v>
      </c>
      <c r="B134" s="18"/>
      <c r="C134" s="18"/>
      <c r="D134" s="18"/>
      <c r="E134" s="18"/>
      <c r="F134" s="18"/>
      <c r="G134" s="18"/>
    </row>
    <row r="135" spans="1:7" ht="12.75">
      <c r="A135" s="22">
        <v>0.4375</v>
      </c>
      <c r="B135" s="18">
        <v>167</v>
      </c>
      <c r="C135" s="18"/>
      <c r="D135" s="18"/>
      <c r="E135" s="18">
        <v>0.056</v>
      </c>
      <c r="F135" s="18"/>
      <c r="G135" s="18"/>
    </row>
    <row r="136" spans="1:7" ht="12.75">
      <c r="A136" s="22">
        <v>0.4583333333333333</v>
      </c>
      <c r="B136" s="18">
        <v>137</v>
      </c>
      <c r="C136" s="18"/>
      <c r="D136" s="18"/>
      <c r="E136" s="18">
        <v>0.051</v>
      </c>
      <c r="F136" s="18"/>
      <c r="G136" s="18"/>
    </row>
    <row r="137" spans="1:7" ht="12.75">
      <c r="A137" s="22">
        <v>0.46875</v>
      </c>
      <c r="B137" s="18">
        <v>270</v>
      </c>
      <c r="C137" s="18"/>
      <c r="D137" s="18"/>
      <c r="E137" s="18">
        <v>0.09</v>
      </c>
      <c r="F137" s="18"/>
      <c r="G137" s="18"/>
    </row>
    <row r="138" spans="1:7" ht="12.75">
      <c r="A138" s="49">
        <v>0.4791666666666667</v>
      </c>
      <c r="B138" s="18">
        <v>530</v>
      </c>
      <c r="C138" s="18"/>
      <c r="D138" s="18"/>
      <c r="E138" s="18">
        <v>0.177</v>
      </c>
      <c r="F138" s="18"/>
      <c r="G138" s="18"/>
    </row>
    <row r="139" spans="1:7" ht="12.75">
      <c r="A139" s="47" t="s">
        <v>196</v>
      </c>
      <c r="B139" s="18"/>
      <c r="C139" s="18"/>
      <c r="D139" s="18"/>
      <c r="E139" s="18"/>
      <c r="F139" s="18"/>
      <c r="G139" s="18"/>
    </row>
    <row r="140" spans="1:7" ht="12.75">
      <c r="A140" s="49">
        <v>0.4375</v>
      </c>
      <c r="B140" s="18">
        <v>800</v>
      </c>
      <c r="C140" s="125">
        <f>B140/60</f>
        <v>13.333333333333334</v>
      </c>
      <c r="D140" s="18" t="s">
        <v>180</v>
      </c>
      <c r="E140" s="18"/>
      <c r="F140" s="18" t="s">
        <v>307</v>
      </c>
      <c r="G140" s="18"/>
    </row>
    <row r="141" spans="1:7" ht="12.75">
      <c r="A141" s="49">
        <v>0.4583333333333333</v>
      </c>
      <c r="B141" s="18">
        <v>1600</v>
      </c>
      <c r="C141" s="125">
        <f>B141/60</f>
        <v>26.666666666666668</v>
      </c>
      <c r="D141" s="18" t="s">
        <v>180</v>
      </c>
      <c r="E141" s="18"/>
      <c r="F141" s="18" t="s">
        <v>307</v>
      </c>
      <c r="G141" s="18"/>
    </row>
    <row r="142" spans="1:7" ht="12.75">
      <c r="A142" s="49">
        <v>0.4791666666666667</v>
      </c>
      <c r="B142" s="18">
        <v>2400</v>
      </c>
      <c r="C142" s="125">
        <f>B142/60</f>
        <v>40</v>
      </c>
      <c r="D142" s="18" t="s">
        <v>180</v>
      </c>
      <c r="E142" s="18"/>
      <c r="F142" s="18" t="s">
        <v>307</v>
      </c>
      <c r="G142" s="18"/>
    </row>
    <row r="143" spans="1:7" ht="12.75">
      <c r="A143" s="18"/>
      <c r="B143" s="18"/>
      <c r="C143" s="18"/>
      <c r="D143" s="18"/>
      <c r="E143" s="18"/>
      <c r="F143" s="18"/>
      <c r="G143" s="18"/>
    </row>
    <row r="144" ht="25.5"/>
    <row r="149" ht="25.5"/>
  </sheetData>
  <printOptions/>
  <pageMargins left="0.75" right="0.75" top="1" bottom="1" header="0.5" footer="0.5"/>
  <pageSetup orientation="portrait" paperSize="9"/>
  <headerFooter alignWithMargins="0">
    <oddHeader>&amp;C&amp;"Verdana,Bold"Snapshot Day 10/2/07
Currents</oddHeader>
  </headerFooter>
</worksheet>
</file>

<file path=xl/worksheets/sheet6.xml><?xml version="1.0" encoding="utf-8"?>
<worksheet xmlns="http://schemas.openxmlformats.org/spreadsheetml/2006/main" xmlns:r="http://schemas.openxmlformats.org/officeDocument/2006/relationships">
  <dimension ref="A1:F219"/>
  <sheetViews>
    <sheetView workbookViewId="0" topLeftCell="A1">
      <pane ySplit="840" topLeftCell="BM178" activePane="bottomLeft" state="split"/>
      <selection pane="topLeft" activeCell="E1" sqref="E1:F16384"/>
      <selection pane="bottomLeft" activeCell="A199" sqref="A199"/>
    </sheetView>
  </sheetViews>
  <sheetFormatPr defaultColWidth="11.00390625" defaultRowHeight="12.75"/>
  <cols>
    <col min="1" max="4" width="11.00390625" style="0" customWidth="1"/>
    <col min="5" max="6" width="11.00390625" style="1" customWidth="1"/>
  </cols>
  <sheetData>
    <row r="1" spans="1:4" ht="28.5" customHeight="1">
      <c r="A1" s="2" t="s">
        <v>247</v>
      </c>
      <c r="B1" s="3" t="s">
        <v>264</v>
      </c>
      <c r="C1" s="3" t="s">
        <v>265</v>
      </c>
      <c r="D1" s="3" t="s">
        <v>266</v>
      </c>
    </row>
    <row r="2" ht="12.75">
      <c r="A2" s="5" t="s">
        <v>178</v>
      </c>
    </row>
    <row r="3" spans="1:2" ht="12.75">
      <c r="A3" s="4">
        <v>0.4166666666666667</v>
      </c>
      <c r="B3">
        <v>554</v>
      </c>
    </row>
    <row r="4" spans="1:3" ht="12.75">
      <c r="A4" s="4">
        <v>0.4270833333333333</v>
      </c>
      <c r="B4">
        <v>564</v>
      </c>
      <c r="C4" t="s">
        <v>174</v>
      </c>
    </row>
    <row r="5" spans="1:3" ht="12.75">
      <c r="A5" s="4">
        <v>0.4375</v>
      </c>
      <c r="B5">
        <v>572</v>
      </c>
      <c r="C5" t="s">
        <v>174</v>
      </c>
    </row>
    <row r="6" spans="1:3" ht="12.75">
      <c r="A6" s="4">
        <v>0.4479166666666667</v>
      </c>
      <c r="B6">
        <v>572</v>
      </c>
      <c r="C6" t="s">
        <v>174</v>
      </c>
    </row>
    <row r="7" spans="1:3" ht="12.75">
      <c r="A7" s="4">
        <v>0.46875</v>
      </c>
      <c r="B7">
        <v>605</v>
      </c>
      <c r="C7" t="s">
        <v>174</v>
      </c>
    </row>
    <row r="8" spans="1:3" ht="12.75">
      <c r="A8" s="4">
        <v>0.4791666666666667</v>
      </c>
      <c r="B8">
        <v>645</v>
      </c>
      <c r="C8" t="s">
        <v>174</v>
      </c>
    </row>
    <row r="9" spans="1:4" ht="12.75">
      <c r="A9" s="4">
        <v>0.4895833333333333</v>
      </c>
      <c r="B9">
        <v>618</v>
      </c>
      <c r="D9" t="s">
        <v>174</v>
      </c>
    </row>
    <row r="10" spans="1:4" ht="12.75">
      <c r="A10" s="4">
        <v>0.5166666666666667</v>
      </c>
      <c r="B10">
        <v>602</v>
      </c>
      <c r="D10" t="s">
        <v>174</v>
      </c>
    </row>
    <row r="11" ht="12.75">
      <c r="A11" s="4" t="s">
        <v>368</v>
      </c>
    </row>
    <row r="12" spans="1:2" ht="12.75">
      <c r="A12" s="4">
        <v>0.4201388888888889</v>
      </c>
      <c r="B12">
        <v>77</v>
      </c>
    </row>
    <row r="13" spans="1:3" ht="12.75">
      <c r="A13" s="4">
        <v>0.4375</v>
      </c>
      <c r="B13">
        <v>78</v>
      </c>
      <c r="C13" t="s">
        <v>174</v>
      </c>
    </row>
    <row r="14" spans="1:4" ht="12.75">
      <c r="A14" s="4">
        <v>0.5</v>
      </c>
      <c r="B14">
        <v>66</v>
      </c>
      <c r="D14" t="s">
        <v>174</v>
      </c>
    </row>
    <row r="15" spans="1:4" ht="12.75">
      <c r="A15" s="4">
        <v>0.5208333333333334</v>
      </c>
      <c r="B15">
        <v>53</v>
      </c>
      <c r="D15" t="s">
        <v>174</v>
      </c>
    </row>
    <row r="16" ht="12" customHeight="1">
      <c r="A16" s="5" t="s">
        <v>296</v>
      </c>
    </row>
    <row r="17" spans="1:4" ht="12" customHeight="1">
      <c r="A17" s="4">
        <v>0.4166666666666667</v>
      </c>
      <c r="B17">
        <v>42</v>
      </c>
      <c r="D17" t="s">
        <v>174</v>
      </c>
    </row>
    <row r="18" spans="1:4" ht="12.75">
      <c r="A18" s="4">
        <v>0.4375</v>
      </c>
      <c r="B18">
        <v>40</v>
      </c>
      <c r="D18" t="s">
        <v>174</v>
      </c>
    </row>
    <row r="19" spans="1:4" ht="12.75">
      <c r="A19" s="4">
        <v>0.4583333333333333</v>
      </c>
      <c r="B19">
        <v>31</v>
      </c>
      <c r="D19" t="s">
        <v>174</v>
      </c>
    </row>
    <row r="20" spans="1:4" ht="12.75">
      <c r="A20" s="4">
        <v>0.4791666666666667</v>
      </c>
      <c r="B20">
        <v>20</v>
      </c>
      <c r="D20" t="s">
        <v>174</v>
      </c>
    </row>
    <row r="21" spans="1:4" ht="12.75">
      <c r="A21" s="4">
        <v>0.5208333333333334</v>
      </c>
      <c r="B21">
        <v>10</v>
      </c>
      <c r="D21" t="s">
        <v>174</v>
      </c>
    </row>
    <row r="22" ht="12.75">
      <c r="A22" s="5" t="s">
        <v>398</v>
      </c>
    </row>
    <row r="23" ht="12.75">
      <c r="A23" s="4">
        <v>0.6354166666666666</v>
      </c>
    </row>
    <row r="24" spans="1:4" ht="12.75">
      <c r="A24" s="4">
        <v>0.6458333333333334</v>
      </c>
      <c r="D24" t="s">
        <v>174</v>
      </c>
    </row>
    <row r="25" spans="1:4" ht="12.75">
      <c r="A25" s="4">
        <v>0.65625</v>
      </c>
      <c r="D25" t="s">
        <v>174</v>
      </c>
    </row>
    <row r="26" spans="1:3" ht="12.75">
      <c r="A26" s="4">
        <v>0.6666666666666666</v>
      </c>
      <c r="C26" t="s">
        <v>174</v>
      </c>
    </row>
    <row r="27" spans="1:3" ht="12.75">
      <c r="A27" s="4">
        <v>0.6875</v>
      </c>
      <c r="C27" t="s">
        <v>253</v>
      </c>
    </row>
    <row r="28" spans="1:3" ht="12.75">
      <c r="A28" s="4">
        <v>0.7083333333333334</v>
      </c>
      <c r="C28" t="s">
        <v>174</v>
      </c>
    </row>
    <row r="29" ht="12.75">
      <c r="A29" s="5" t="s">
        <v>210</v>
      </c>
    </row>
    <row r="30" spans="1:2" ht="12.75">
      <c r="A30" s="6">
        <v>0.3909722222222222</v>
      </c>
      <c r="B30">
        <v>18</v>
      </c>
    </row>
    <row r="31" spans="1:4" ht="12.75">
      <c r="A31" s="6">
        <v>0.4055555555555555</v>
      </c>
      <c r="B31">
        <v>22</v>
      </c>
      <c r="D31" t="s">
        <v>174</v>
      </c>
    </row>
    <row r="32" spans="1:4" ht="12.75">
      <c r="A32" s="6">
        <v>0.4152777777777778</v>
      </c>
      <c r="B32">
        <v>23</v>
      </c>
      <c r="D32" t="s">
        <v>174</v>
      </c>
    </row>
    <row r="33" spans="1:4" ht="12.75">
      <c r="A33" s="6">
        <v>0.4277777777777778</v>
      </c>
      <c r="B33">
        <v>24</v>
      </c>
      <c r="D33" t="s">
        <v>174</v>
      </c>
    </row>
    <row r="34" spans="1:4" ht="12.75">
      <c r="A34" s="4">
        <v>0.44166666666666665</v>
      </c>
      <c r="B34">
        <v>24</v>
      </c>
      <c r="D34" t="s">
        <v>71</v>
      </c>
    </row>
    <row r="35" spans="1:3" ht="12.75">
      <c r="A35" s="4">
        <v>0.4909722222222222</v>
      </c>
      <c r="B35">
        <v>16.5</v>
      </c>
      <c r="C35" t="s">
        <v>174</v>
      </c>
    </row>
    <row r="36" spans="1:3" ht="12.75">
      <c r="A36" s="4">
        <v>0.4986111111111111</v>
      </c>
      <c r="B36">
        <v>16</v>
      </c>
      <c r="C36" t="s">
        <v>174</v>
      </c>
    </row>
    <row r="37" spans="1:3" ht="12.75">
      <c r="A37" s="4">
        <v>0.513888888888889</v>
      </c>
      <c r="B37">
        <v>13</v>
      </c>
      <c r="C37" t="s">
        <v>174</v>
      </c>
    </row>
    <row r="38" spans="1:3" ht="12.75">
      <c r="A38" s="4">
        <v>0.5333333333333333</v>
      </c>
      <c r="B38">
        <v>10</v>
      </c>
      <c r="C38" t="s">
        <v>174</v>
      </c>
    </row>
    <row r="39" ht="12.75">
      <c r="A39" s="5" t="s">
        <v>145</v>
      </c>
    </row>
    <row r="40" spans="1:2" ht="12.75">
      <c r="A40" s="6">
        <v>0.37152777777777773</v>
      </c>
      <c r="B40">
        <v>49</v>
      </c>
    </row>
    <row r="41" spans="1:3" ht="12.75">
      <c r="A41" s="4">
        <v>0.4131944444444444</v>
      </c>
      <c r="B41">
        <v>56</v>
      </c>
      <c r="C41" t="s">
        <v>174</v>
      </c>
    </row>
    <row r="42" ht="12.75">
      <c r="A42" s="5" t="s">
        <v>133</v>
      </c>
    </row>
    <row r="43" spans="1:4" ht="12.75">
      <c r="A43" s="6">
        <v>0.4166666666666667</v>
      </c>
      <c r="B43">
        <v>45</v>
      </c>
      <c r="D43" t="s">
        <v>174</v>
      </c>
    </row>
    <row r="44" spans="1:4" ht="12.75">
      <c r="A44" s="6">
        <v>0.4270833333333333</v>
      </c>
      <c r="B44">
        <v>43</v>
      </c>
      <c r="D44" t="s">
        <v>174</v>
      </c>
    </row>
    <row r="45" spans="1:4" ht="12.75">
      <c r="A45" s="6">
        <v>0.43194444444444446</v>
      </c>
      <c r="B45">
        <v>40</v>
      </c>
      <c r="D45" t="s">
        <v>174</v>
      </c>
    </row>
    <row r="46" spans="1:4" ht="12.75">
      <c r="A46" s="6">
        <v>0.44236111111111115</v>
      </c>
      <c r="B46">
        <v>37</v>
      </c>
      <c r="D46" t="s">
        <v>174</v>
      </c>
    </row>
    <row r="47" spans="1:4" ht="12.75">
      <c r="A47" s="6">
        <v>0.4513888888888889</v>
      </c>
      <c r="B47">
        <v>34</v>
      </c>
      <c r="D47" t="s">
        <v>174</v>
      </c>
    </row>
    <row r="48" spans="1:4" ht="12.75">
      <c r="A48" s="6">
        <v>0.4618055555555556</v>
      </c>
      <c r="B48">
        <v>31</v>
      </c>
      <c r="D48" t="s">
        <v>174</v>
      </c>
    </row>
    <row r="49" spans="1:4" ht="12.75">
      <c r="A49" s="6">
        <v>0.5</v>
      </c>
      <c r="B49">
        <v>21</v>
      </c>
      <c r="D49" t="s">
        <v>174</v>
      </c>
    </row>
    <row r="50" spans="1:4" ht="12.75">
      <c r="A50" s="6">
        <v>0.5104166666666666</v>
      </c>
      <c r="B50">
        <v>19</v>
      </c>
      <c r="D50" t="s">
        <v>174</v>
      </c>
    </row>
    <row r="51" spans="1:4" ht="12.75">
      <c r="A51" s="4">
        <v>0.5145833333333333</v>
      </c>
      <c r="B51">
        <v>17</v>
      </c>
      <c r="D51" t="s">
        <v>174</v>
      </c>
    </row>
    <row r="52" spans="1:4" ht="12.75">
      <c r="A52" s="4">
        <v>0.525</v>
      </c>
      <c r="B52">
        <v>13</v>
      </c>
      <c r="D52" t="s">
        <v>174</v>
      </c>
    </row>
    <row r="53" ht="12.75">
      <c r="A53" s="5" t="s">
        <v>245</v>
      </c>
    </row>
    <row r="54" spans="1:2" ht="12.75">
      <c r="A54" s="4">
        <v>0.3840277777777778</v>
      </c>
      <c r="B54">
        <v>10</v>
      </c>
    </row>
    <row r="55" spans="1:4" ht="12.75">
      <c r="A55" s="4">
        <v>0.4048611111111111</v>
      </c>
      <c r="B55">
        <v>5</v>
      </c>
      <c r="D55" t="s">
        <v>174</v>
      </c>
    </row>
    <row r="56" spans="1:4" ht="12.75">
      <c r="A56" s="4">
        <v>0.42569444444444443</v>
      </c>
      <c r="B56">
        <v>0</v>
      </c>
      <c r="D56" t="s">
        <v>174</v>
      </c>
    </row>
    <row r="57" ht="12.75">
      <c r="A57" s="5" t="s">
        <v>190</v>
      </c>
    </row>
    <row r="58" spans="1:2" ht="12.75">
      <c r="A58" s="4">
        <v>0.4375</v>
      </c>
      <c r="B58">
        <v>25.5</v>
      </c>
    </row>
    <row r="59" spans="1:4" ht="12.75">
      <c r="A59" s="4">
        <v>0.4791666666666667</v>
      </c>
      <c r="B59">
        <v>14.5</v>
      </c>
      <c r="D59" t="s">
        <v>174</v>
      </c>
    </row>
    <row r="60" spans="1:4" ht="12.75">
      <c r="A60" s="4">
        <v>0.5208333333333334</v>
      </c>
      <c r="B60">
        <v>0</v>
      </c>
      <c r="D60" t="s">
        <v>174</v>
      </c>
    </row>
    <row r="61" ht="12.75">
      <c r="A61" s="5" t="s">
        <v>193</v>
      </c>
    </row>
    <row r="62" spans="1:4" ht="12.75">
      <c r="A62" s="4">
        <v>0.4270833333333333</v>
      </c>
      <c r="B62">
        <v>-15</v>
      </c>
      <c r="D62" t="s">
        <v>174</v>
      </c>
    </row>
    <row r="63" spans="1:4" ht="12.75">
      <c r="A63" s="4">
        <v>0.4513888888888889</v>
      </c>
      <c r="B63">
        <v>-36</v>
      </c>
      <c r="D63" t="s">
        <v>174</v>
      </c>
    </row>
    <row r="64" spans="1:4" ht="12.75">
      <c r="A64" s="4">
        <v>0.47222222222222227</v>
      </c>
      <c r="B64">
        <v>-95</v>
      </c>
      <c r="D64" t="s">
        <v>174</v>
      </c>
    </row>
    <row r="65" spans="1:4" ht="12.75">
      <c r="A65" s="4">
        <v>0.5381944444444444</v>
      </c>
      <c r="B65">
        <v>-208</v>
      </c>
      <c r="D65" t="s">
        <v>174</v>
      </c>
    </row>
    <row r="66" ht="12.75">
      <c r="A66" s="5" t="s">
        <v>206</v>
      </c>
    </row>
    <row r="67" spans="1:2" ht="12.75">
      <c r="A67" s="4">
        <v>0.4166666666666667</v>
      </c>
      <c r="B67">
        <v>57</v>
      </c>
    </row>
    <row r="68" spans="1:4" ht="12.75">
      <c r="A68" s="4">
        <v>0.4465277777777778</v>
      </c>
      <c r="B68">
        <v>48</v>
      </c>
      <c r="D68" t="s">
        <v>174</v>
      </c>
    </row>
    <row r="69" spans="1:4" ht="12.75">
      <c r="A69" s="4">
        <v>0.49444444444444446</v>
      </c>
      <c r="B69">
        <v>37</v>
      </c>
      <c r="D69" t="s">
        <v>174</v>
      </c>
    </row>
    <row r="70" spans="1:4" ht="12.75">
      <c r="A70" s="4">
        <v>0.5222222222222223</v>
      </c>
      <c r="B70">
        <v>32</v>
      </c>
      <c r="D70" t="s">
        <v>174</v>
      </c>
    </row>
    <row r="71" ht="12.75">
      <c r="A71" s="5" t="s">
        <v>209</v>
      </c>
    </row>
    <row r="72" spans="1:6" ht="28.5" customHeight="1">
      <c r="A72" s="4">
        <v>0.43333333333333335</v>
      </c>
      <c r="B72">
        <v>60</v>
      </c>
      <c r="E72" s="119" t="s">
        <v>72</v>
      </c>
      <c r="F72" s="119"/>
    </row>
    <row r="73" spans="1:4" ht="12.75">
      <c r="A73" s="4">
        <v>0.45416666666666666</v>
      </c>
      <c r="B73">
        <v>62</v>
      </c>
      <c r="D73" t="s">
        <v>174</v>
      </c>
    </row>
    <row r="74" spans="1:4" ht="12.75">
      <c r="A74" s="4">
        <v>0.4930555555555556</v>
      </c>
      <c r="B74">
        <v>70</v>
      </c>
      <c r="D74" t="s">
        <v>174</v>
      </c>
    </row>
    <row r="75" spans="1:4" ht="12.75">
      <c r="A75" s="4">
        <v>0.5125</v>
      </c>
      <c r="B75">
        <v>70</v>
      </c>
      <c r="D75" t="s">
        <v>253</v>
      </c>
    </row>
    <row r="76" spans="1:4" ht="12.75">
      <c r="A76" s="4">
        <v>0.5347222222222222</v>
      </c>
      <c r="B76">
        <v>75</v>
      </c>
      <c r="D76" t="s">
        <v>174</v>
      </c>
    </row>
    <row r="77" ht="12.75">
      <c r="A77" s="5" t="s">
        <v>277</v>
      </c>
    </row>
    <row r="78" spans="1:4" ht="12.75">
      <c r="A78" s="4">
        <v>0.4236111111111111</v>
      </c>
      <c r="D78" t="s">
        <v>174</v>
      </c>
    </row>
    <row r="79" spans="1:4" ht="12.75">
      <c r="A79" s="4">
        <v>0.4354166666666666</v>
      </c>
      <c r="D79" t="s">
        <v>174</v>
      </c>
    </row>
    <row r="80" spans="1:4" ht="12.75">
      <c r="A80" s="4">
        <v>0.4479166666666667</v>
      </c>
      <c r="D80" t="s">
        <v>174</v>
      </c>
    </row>
    <row r="81" spans="1:4" ht="12.75">
      <c r="A81" s="4">
        <v>0.46875</v>
      </c>
      <c r="D81" t="s">
        <v>73</v>
      </c>
    </row>
    <row r="82" spans="1:4" ht="12.75">
      <c r="A82" s="4">
        <v>0.004166666666666667</v>
      </c>
      <c r="D82" t="s">
        <v>73</v>
      </c>
    </row>
    <row r="83" spans="1:3" ht="12.75">
      <c r="A83" s="4">
        <v>0.017361111111111112</v>
      </c>
      <c r="C83" t="s">
        <v>174</v>
      </c>
    </row>
    <row r="84" ht="12.75">
      <c r="A84" s="5" t="s">
        <v>39</v>
      </c>
    </row>
    <row r="85" spans="1:4" ht="12.75">
      <c r="A85" s="4">
        <v>0.3958333333333333</v>
      </c>
      <c r="D85" t="s">
        <v>174</v>
      </c>
    </row>
    <row r="86" spans="1:4" ht="12.75">
      <c r="A86" s="4">
        <v>0.4166666666666667</v>
      </c>
      <c r="D86" t="s">
        <v>174</v>
      </c>
    </row>
    <row r="87" spans="1:4" ht="12.75">
      <c r="A87" s="4">
        <v>0.4270833333333333</v>
      </c>
      <c r="D87" t="s">
        <v>174</v>
      </c>
    </row>
    <row r="88" spans="1:4" ht="12.75">
      <c r="A88" s="4">
        <v>0.4583333333333333</v>
      </c>
      <c r="D88" t="s">
        <v>174</v>
      </c>
    </row>
    <row r="89" spans="1:4" ht="12.75">
      <c r="A89" s="4">
        <v>0.4791666666666667</v>
      </c>
      <c r="D89" t="s">
        <v>174</v>
      </c>
    </row>
    <row r="90" spans="1:4" ht="12.75">
      <c r="A90" s="4">
        <v>0.5</v>
      </c>
      <c r="D90" t="s">
        <v>174</v>
      </c>
    </row>
    <row r="91" spans="1:3" ht="12.75">
      <c r="A91" s="4">
        <v>0.5277777777777778</v>
      </c>
      <c r="C91" t="s">
        <v>174</v>
      </c>
    </row>
    <row r="92" spans="1:3" ht="12.75">
      <c r="A92" s="4">
        <v>0.04861111111111111</v>
      </c>
      <c r="C92" t="s">
        <v>174</v>
      </c>
    </row>
    <row r="93" spans="1:3" ht="12.75">
      <c r="A93" s="4">
        <v>0.07291666666666667</v>
      </c>
      <c r="C93" t="s">
        <v>174</v>
      </c>
    </row>
    <row r="94" ht="12.75">
      <c r="A94" s="6" t="s">
        <v>179</v>
      </c>
    </row>
    <row r="95" spans="1:4" ht="12.75">
      <c r="A95" s="4">
        <v>0.43472222222222223</v>
      </c>
      <c r="D95" t="s">
        <v>174</v>
      </c>
    </row>
    <row r="96" spans="1:4" ht="12.75">
      <c r="A96" s="4">
        <v>0.4701388888888889</v>
      </c>
      <c r="D96" t="s">
        <v>174</v>
      </c>
    </row>
    <row r="97" spans="1:4" ht="12.75">
      <c r="A97" s="4">
        <v>0.5</v>
      </c>
      <c r="D97" t="s">
        <v>174</v>
      </c>
    </row>
    <row r="98" spans="1:3" ht="12.75">
      <c r="A98" s="4">
        <v>0.08263888888888889</v>
      </c>
      <c r="C98" t="s">
        <v>174</v>
      </c>
    </row>
    <row r="99" ht="12.75">
      <c r="A99" s="5" t="s">
        <v>298</v>
      </c>
    </row>
    <row r="100" spans="1:5" ht="15" customHeight="1">
      <c r="A100" s="4">
        <v>0.3958333333333333</v>
      </c>
      <c r="B100">
        <v>40.6</v>
      </c>
      <c r="E100" s="119" t="s">
        <v>75</v>
      </c>
    </row>
    <row r="101" spans="1:5" ht="12.75">
      <c r="A101" s="4">
        <v>0.40972222222222227</v>
      </c>
      <c r="B101">
        <v>41.8</v>
      </c>
      <c r="C101" t="s">
        <v>174</v>
      </c>
      <c r="E101" s="119"/>
    </row>
    <row r="102" spans="1:5" ht="12.75">
      <c r="A102" s="4">
        <v>0.4236111111111111</v>
      </c>
      <c r="B102">
        <v>42.5</v>
      </c>
      <c r="C102" t="s">
        <v>174</v>
      </c>
      <c r="E102" s="119"/>
    </row>
    <row r="103" spans="1:5" ht="12.75">
      <c r="A103" s="4">
        <v>0.44097222222222227</v>
      </c>
      <c r="B103">
        <v>45.6</v>
      </c>
      <c r="C103" t="s">
        <v>174</v>
      </c>
      <c r="E103" s="119"/>
    </row>
    <row r="104" spans="1:5" ht="12.75">
      <c r="A104" s="4">
        <v>0.4513888888888889</v>
      </c>
      <c r="B104">
        <v>45.6</v>
      </c>
      <c r="C104" t="s">
        <v>174</v>
      </c>
      <c r="E104" s="119"/>
    </row>
    <row r="105" spans="1:5" ht="12.75">
      <c r="A105" s="4">
        <v>0.4618055555555556</v>
      </c>
      <c r="B105">
        <v>45.6</v>
      </c>
      <c r="C105" t="s">
        <v>174</v>
      </c>
      <c r="E105" s="119"/>
    </row>
    <row r="106" ht="12.75">
      <c r="A106" s="5" t="s">
        <v>74</v>
      </c>
    </row>
    <row r="107" ht="12.75">
      <c r="A107" s="4">
        <v>0.4201388888888889</v>
      </c>
    </row>
    <row r="108" spans="1:4" ht="12.75">
      <c r="A108" s="4">
        <v>0.43402777777777773</v>
      </c>
      <c r="D108" t="s">
        <v>253</v>
      </c>
    </row>
    <row r="109" spans="1:4" ht="12.75">
      <c r="A109" s="4">
        <v>0.4548611111111111</v>
      </c>
      <c r="D109" t="s">
        <v>253</v>
      </c>
    </row>
    <row r="110" spans="1:4" ht="12.75">
      <c r="A110" s="4">
        <v>0.5</v>
      </c>
      <c r="D110" t="s">
        <v>253</v>
      </c>
    </row>
    <row r="111" spans="1:3" ht="12.75">
      <c r="A111" s="4">
        <v>0.545138888888889</v>
      </c>
      <c r="C111" t="s">
        <v>174</v>
      </c>
    </row>
    <row r="112" ht="12.75">
      <c r="A112" s="4" t="s">
        <v>219</v>
      </c>
    </row>
    <row r="113" spans="1:2" ht="12.75">
      <c r="A113" s="4">
        <v>0.5</v>
      </c>
      <c r="B113">
        <v>6.89</v>
      </c>
    </row>
    <row r="114" spans="1:3" ht="12.75">
      <c r="A114" s="4">
        <v>0.5111111111111112</v>
      </c>
      <c r="B114">
        <v>7.09</v>
      </c>
      <c r="C114" t="s">
        <v>174</v>
      </c>
    </row>
    <row r="115" spans="1:3" ht="12.75">
      <c r="A115" s="4">
        <v>0.517361111111111</v>
      </c>
      <c r="B115">
        <v>7.48</v>
      </c>
      <c r="C115" t="s">
        <v>174</v>
      </c>
    </row>
    <row r="116" spans="1:3" ht="12.75">
      <c r="A116" s="4">
        <v>0.5277777777777778</v>
      </c>
      <c r="B116">
        <v>8.86</v>
      </c>
      <c r="C116" t="s">
        <v>174</v>
      </c>
    </row>
    <row r="117" spans="1:3" ht="12.75">
      <c r="A117" s="4">
        <v>0.5381944444444444</v>
      </c>
      <c r="B117">
        <v>9.06</v>
      </c>
      <c r="C117" t="s">
        <v>174</v>
      </c>
    </row>
    <row r="118" ht="12.75">
      <c r="A118" s="5" t="s">
        <v>303</v>
      </c>
    </row>
    <row r="119" ht="12.75">
      <c r="A119" s="4">
        <v>0.47361111111111115</v>
      </c>
    </row>
    <row r="120" spans="1:3" ht="12.75">
      <c r="A120" s="4">
        <v>0.4826388888888889</v>
      </c>
      <c r="B120">
        <v>66</v>
      </c>
      <c r="C120" t="s">
        <v>174</v>
      </c>
    </row>
    <row r="121" spans="1:3" ht="12.75">
      <c r="A121" s="4">
        <v>0.49652777777777773</v>
      </c>
      <c r="B121">
        <v>76</v>
      </c>
      <c r="C121" t="s">
        <v>174</v>
      </c>
    </row>
    <row r="122" ht="12.75">
      <c r="A122" s="4" t="s">
        <v>288</v>
      </c>
    </row>
    <row r="123" spans="1:2" ht="12.75">
      <c r="A123" s="4">
        <v>0.46388888888888885</v>
      </c>
      <c r="B123">
        <v>25</v>
      </c>
    </row>
    <row r="124" spans="1:3" ht="12.75">
      <c r="A124" s="4">
        <v>0.5048611111111111</v>
      </c>
      <c r="B124">
        <v>40</v>
      </c>
      <c r="C124" t="s">
        <v>207</v>
      </c>
    </row>
    <row r="125" spans="1:3" ht="12.75">
      <c r="A125" s="4">
        <v>0.5166666666666667</v>
      </c>
      <c r="B125">
        <v>43</v>
      </c>
      <c r="C125" t="s">
        <v>207</v>
      </c>
    </row>
    <row r="126" spans="1:3" ht="12.75">
      <c r="A126" s="4">
        <v>0.5388888888888889</v>
      </c>
      <c r="B126">
        <v>50</v>
      </c>
      <c r="C126" t="s">
        <v>207</v>
      </c>
    </row>
    <row r="127" ht="12.75">
      <c r="A127" s="4" t="s">
        <v>221</v>
      </c>
    </row>
    <row r="128" spans="1:2" ht="12.75">
      <c r="A128" s="4">
        <v>0.47222222222222227</v>
      </c>
      <c r="B128">
        <v>45</v>
      </c>
    </row>
    <row r="129" spans="1:3" ht="12.75">
      <c r="A129" s="4">
        <v>0.5</v>
      </c>
      <c r="B129">
        <v>55</v>
      </c>
      <c r="C129" t="s">
        <v>174</v>
      </c>
    </row>
    <row r="130" spans="1:3" ht="12.75">
      <c r="A130" s="4">
        <v>0.5305555555555556</v>
      </c>
      <c r="B130">
        <v>70</v>
      </c>
      <c r="C130" t="s">
        <v>174</v>
      </c>
    </row>
    <row r="131" spans="1:3" ht="12.75">
      <c r="A131" s="4">
        <v>0.5520833333333334</v>
      </c>
      <c r="B131">
        <v>84</v>
      </c>
      <c r="C131" t="s">
        <v>174</v>
      </c>
    </row>
    <row r="132" spans="1:3" ht="12.75">
      <c r="A132" s="4">
        <v>0.5694444444444444</v>
      </c>
      <c r="B132">
        <v>90</v>
      </c>
      <c r="C132" t="s">
        <v>174</v>
      </c>
    </row>
    <row r="133" ht="12.75">
      <c r="A133" s="4" t="s">
        <v>222</v>
      </c>
    </row>
    <row r="134" spans="1:2" ht="12.75">
      <c r="A134" s="4">
        <v>0.3958333333333333</v>
      </c>
      <c r="B134">
        <v>21</v>
      </c>
    </row>
    <row r="135" spans="1:4" ht="12.75">
      <c r="A135" s="4">
        <v>0.40625</v>
      </c>
      <c r="B135">
        <v>17.5</v>
      </c>
      <c r="D135" t="s">
        <v>174</v>
      </c>
    </row>
    <row r="136" spans="1:4" ht="12.75">
      <c r="A136" s="4">
        <v>0.4166666666666667</v>
      </c>
      <c r="B136">
        <v>13.5</v>
      </c>
      <c r="D136" t="s">
        <v>174</v>
      </c>
    </row>
    <row r="137" spans="1:3" ht="12.75">
      <c r="A137" s="4">
        <v>0.4270833333333333</v>
      </c>
      <c r="B137">
        <v>17</v>
      </c>
      <c r="C137" t="s">
        <v>174</v>
      </c>
    </row>
    <row r="138" spans="1:3" ht="12.75">
      <c r="A138" s="4">
        <v>0.4375</v>
      </c>
      <c r="B138">
        <v>17.5</v>
      </c>
      <c r="C138" t="s">
        <v>174</v>
      </c>
    </row>
    <row r="139" spans="1:3" ht="12.75">
      <c r="A139" s="4">
        <v>0.4479166666666667</v>
      </c>
      <c r="B139">
        <v>18</v>
      </c>
      <c r="C139" t="s">
        <v>174</v>
      </c>
    </row>
    <row r="140" spans="1:3" ht="12.75">
      <c r="A140" s="4">
        <v>0.4583333333333333</v>
      </c>
      <c r="B140">
        <v>21</v>
      </c>
      <c r="C140" t="s">
        <v>174</v>
      </c>
    </row>
    <row r="141" ht="12.75">
      <c r="A141" s="4" t="s">
        <v>319</v>
      </c>
    </row>
    <row r="142" ht="12.75">
      <c r="A142" s="4">
        <v>0.4305555555555556</v>
      </c>
    </row>
    <row r="143" spans="1:3" ht="12.75">
      <c r="A143" s="4">
        <v>0.5520833333333334</v>
      </c>
      <c r="C143" t="s">
        <v>174</v>
      </c>
    </row>
    <row r="144" ht="12.75">
      <c r="A144" s="4" t="s">
        <v>184</v>
      </c>
    </row>
    <row r="145" spans="1:2" ht="12.75">
      <c r="A145" s="4">
        <v>0.3333333333333333</v>
      </c>
      <c r="B145">
        <v>11</v>
      </c>
    </row>
    <row r="146" spans="1:4" ht="12.75">
      <c r="A146" s="4">
        <v>0.3958333333333333</v>
      </c>
      <c r="B146">
        <v>0</v>
      </c>
      <c r="D146" t="s">
        <v>174</v>
      </c>
    </row>
    <row r="147" spans="1:4" ht="12.75">
      <c r="A147" s="4">
        <v>0.4375</v>
      </c>
      <c r="B147">
        <v>0</v>
      </c>
      <c r="D147" t="s">
        <v>174</v>
      </c>
    </row>
    <row r="148" spans="1:4" ht="12.75">
      <c r="A148" s="4">
        <v>0.4583333333333333</v>
      </c>
      <c r="B148">
        <v>0</v>
      </c>
      <c r="D148" t="s">
        <v>77</v>
      </c>
    </row>
    <row r="149" spans="1:3" ht="12.75">
      <c r="A149" s="4">
        <v>0.4791666666666667</v>
      </c>
      <c r="C149" t="s">
        <v>174</v>
      </c>
    </row>
    <row r="150" spans="1:3" ht="12.75">
      <c r="A150" s="4">
        <v>0.5104166666666666</v>
      </c>
      <c r="B150">
        <v>13</v>
      </c>
      <c r="C150" t="s">
        <v>174</v>
      </c>
    </row>
    <row r="151" ht="12.75">
      <c r="A151" s="5" t="s">
        <v>128</v>
      </c>
    </row>
    <row r="152" spans="1:2" ht="12.75">
      <c r="A152" s="6">
        <v>0.3979166666666667</v>
      </c>
      <c r="B152">
        <v>25</v>
      </c>
    </row>
    <row r="153" spans="1:4" ht="12.75">
      <c r="A153" s="8">
        <v>0.43263888888888885</v>
      </c>
      <c r="B153">
        <v>25</v>
      </c>
      <c r="D153" t="s">
        <v>174</v>
      </c>
    </row>
    <row r="154" spans="1:3" ht="12.75">
      <c r="A154" s="4">
        <v>0.45</v>
      </c>
      <c r="B154">
        <v>29.5</v>
      </c>
      <c r="C154" t="s">
        <v>174</v>
      </c>
    </row>
    <row r="155" spans="1:3" ht="12.75">
      <c r="A155" s="4">
        <v>0.4673611111111111</v>
      </c>
      <c r="B155">
        <v>33</v>
      </c>
      <c r="C155" t="s">
        <v>174</v>
      </c>
    </row>
    <row r="156" spans="1:3" ht="12.75">
      <c r="A156" s="4">
        <v>0.4826388888888889</v>
      </c>
      <c r="B156">
        <v>40</v>
      </c>
      <c r="C156" t="s">
        <v>174</v>
      </c>
    </row>
    <row r="157" spans="1:3" ht="12.75">
      <c r="A157" s="4">
        <v>0.5236111111111111</v>
      </c>
      <c r="B157">
        <v>57</v>
      </c>
      <c r="C157" t="s">
        <v>174</v>
      </c>
    </row>
    <row r="158" spans="1:3" ht="12.75">
      <c r="A158" s="4">
        <v>0.5388888888888889</v>
      </c>
      <c r="B158">
        <v>66</v>
      </c>
      <c r="C158" t="s">
        <v>174</v>
      </c>
    </row>
    <row r="159" spans="1:3" ht="12.75">
      <c r="A159" s="4">
        <v>0.5576388888888889</v>
      </c>
      <c r="B159">
        <v>72</v>
      </c>
      <c r="C159" t="s">
        <v>174</v>
      </c>
    </row>
    <row r="160" ht="12.75">
      <c r="A160" s="6" t="s">
        <v>328</v>
      </c>
    </row>
    <row r="161" spans="1:2" ht="12.75">
      <c r="A161" s="6">
        <v>0.4166666666666667</v>
      </c>
      <c r="B161">
        <v>20</v>
      </c>
    </row>
    <row r="162" spans="1:3" ht="12.75">
      <c r="A162" s="6">
        <v>0.4375</v>
      </c>
      <c r="B162">
        <v>26</v>
      </c>
      <c r="C162" t="s">
        <v>174</v>
      </c>
    </row>
    <row r="163" spans="1:3" ht="12.75">
      <c r="A163" s="6">
        <v>0.4465277777777778</v>
      </c>
      <c r="B163">
        <v>31</v>
      </c>
      <c r="C163" t="s">
        <v>174</v>
      </c>
    </row>
    <row r="164" ht="12.75">
      <c r="A164" s="5" t="s">
        <v>153</v>
      </c>
    </row>
    <row r="165" spans="1:2" ht="12.75">
      <c r="A165" s="6">
        <v>0.4</v>
      </c>
      <c r="B165">
        <v>15</v>
      </c>
    </row>
    <row r="166" spans="1:3" ht="12.75">
      <c r="A166" s="6">
        <v>0.41111111111111115</v>
      </c>
      <c r="B166">
        <v>16</v>
      </c>
      <c r="C166" t="s">
        <v>174</v>
      </c>
    </row>
    <row r="167" spans="1:3" ht="12.75">
      <c r="A167" s="6">
        <v>0.41944444444444445</v>
      </c>
      <c r="B167">
        <v>17</v>
      </c>
      <c r="C167" t="s">
        <v>174</v>
      </c>
    </row>
    <row r="168" spans="1:3" ht="12.75">
      <c r="A168" s="6">
        <v>0.43472222222222223</v>
      </c>
      <c r="B168">
        <v>23</v>
      </c>
      <c r="C168" t="s">
        <v>174</v>
      </c>
    </row>
    <row r="169" spans="1:3" ht="12.75">
      <c r="A169" s="6">
        <v>0.4451388888888889</v>
      </c>
      <c r="B169">
        <v>27</v>
      </c>
      <c r="C169" t="s">
        <v>174</v>
      </c>
    </row>
    <row r="170" spans="1:3" ht="12.75">
      <c r="A170" s="6">
        <v>0.4583333333333333</v>
      </c>
      <c r="B170">
        <v>31</v>
      </c>
      <c r="C170" t="s">
        <v>174</v>
      </c>
    </row>
    <row r="171" spans="1:3" ht="12.75">
      <c r="A171" s="4">
        <v>0.4666666666666666</v>
      </c>
      <c r="B171">
        <v>33</v>
      </c>
      <c r="C171" t="s">
        <v>174</v>
      </c>
    </row>
    <row r="172" ht="12.75">
      <c r="A172" s="4" t="s">
        <v>229</v>
      </c>
    </row>
    <row r="173" spans="1:3" ht="12.75">
      <c r="A173" s="4">
        <v>0.5319444444444444</v>
      </c>
      <c r="B173">
        <v>34</v>
      </c>
      <c r="C173" t="s">
        <v>174</v>
      </c>
    </row>
    <row r="174" spans="1:3" ht="12.75">
      <c r="A174" s="4">
        <v>0.5395833333333333</v>
      </c>
      <c r="B174">
        <v>37</v>
      </c>
      <c r="C174" t="s">
        <v>174</v>
      </c>
    </row>
    <row r="175" spans="1:3" ht="12.75">
      <c r="A175" s="4">
        <v>0.5465277777777778</v>
      </c>
      <c r="B175">
        <v>40</v>
      </c>
      <c r="C175" t="s">
        <v>174</v>
      </c>
    </row>
    <row r="176" spans="1:3" ht="12.75">
      <c r="A176" s="4">
        <v>0.5506944444444445</v>
      </c>
      <c r="B176">
        <v>42</v>
      </c>
      <c r="C176" t="s">
        <v>174</v>
      </c>
    </row>
    <row r="177" spans="1:3" ht="12.75">
      <c r="A177" s="4">
        <v>0.5555555555555556</v>
      </c>
      <c r="B177">
        <v>42</v>
      </c>
      <c r="C177" t="s">
        <v>71</v>
      </c>
    </row>
    <row r="178" spans="1:6" s="5" customFormat="1" ht="12.75">
      <c r="A178" s="5" t="s">
        <v>311</v>
      </c>
      <c r="E178" s="7"/>
      <c r="F178" s="7"/>
    </row>
    <row r="179" spans="1:6" s="5" customFormat="1" ht="12.75">
      <c r="A179" s="8">
        <v>0.4756944444444444</v>
      </c>
      <c r="B179" s="9">
        <v>15</v>
      </c>
      <c r="C179" s="5" t="s">
        <v>174</v>
      </c>
      <c r="E179" s="7"/>
      <c r="F179" s="7"/>
    </row>
    <row r="180" spans="1:6" s="5" customFormat="1" ht="12.75">
      <c r="A180" s="8">
        <v>0.4861111111111111</v>
      </c>
      <c r="B180" s="9">
        <v>24</v>
      </c>
      <c r="C180" s="5" t="s">
        <v>174</v>
      </c>
      <c r="E180" s="7"/>
      <c r="F180" s="7"/>
    </row>
    <row r="181" spans="1:6" s="5" customFormat="1" ht="12.75">
      <c r="A181" s="8">
        <v>0.49652777777777773</v>
      </c>
      <c r="B181" s="9">
        <v>28</v>
      </c>
      <c r="C181" s="5" t="s">
        <v>174</v>
      </c>
      <c r="E181" s="7"/>
      <c r="F181" s="7"/>
    </row>
    <row r="182" spans="1:6" s="5" customFormat="1" ht="12.75">
      <c r="A182" s="8">
        <v>0.5069444444444444</v>
      </c>
      <c r="B182" s="9">
        <v>33</v>
      </c>
      <c r="C182" s="5" t="s">
        <v>174</v>
      </c>
      <c r="E182" s="7"/>
      <c r="F182" s="7"/>
    </row>
    <row r="183" spans="1:6" s="5" customFormat="1" ht="12.75">
      <c r="A183" s="8">
        <v>0.517361111111111</v>
      </c>
      <c r="B183" s="9">
        <v>38</v>
      </c>
      <c r="C183" s="5" t="s">
        <v>174</v>
      </c>
      <c r="E183" s="7"/>
      <c r="F183" s="7"/>
    </row>
    <row r="184" ht="12.75">
      <c r="A184" t="s">
        <v>330</v>
      </c>
    </row>
    <row r="185" spans="1:2" ht="12.75">
      <c r="A185" s="4">
        <v>0.4548611111111111</v>
      </c>
      <c r="B185">
        <v>107</v>
      </c>
    </row>
    <row r="186" spans="1:3" ht="12.75">
      <c r="A186" s="4">
        <v>0.49652777777777773</v>
      </c>
      <c r="B186">
        <v>125</v>
      </c>
      <c r="C186" t="s">
        <v>174</v>
      </c>
    </row>
    <row r="187" ht="12.75">
      <c r="A187" s="4" t="s">
        <v>79</v>
      </c>
    </row>
    <row r="188" ht="12.75">
      <c r="A188" s="4">
        <v>0.5041666666666667</v>
      </c>
    </row>
    <row r="189" spans="1:4" ht="12.75">
      <c r="A189" s="4">
        <v>0.5166666666666667</v>
      </c>
      <c r="D189" t="s">
        <v>174</v>
      </c>
    </row>
    <row r="190" spans="1:4" ht="12.75">
      <c r="A190" s="4">
        <v>0.5305555555555556</v>
      </c>
      <c r="D190" t="s">
        <v>174</v>
      </c>
    </row>
    <row r="191" ht="12.75">
      <c r="A191" s="4" t="s">
        <v>80</v>
      </c>
    </row>
    <row r="192" spans="1:4" ht="12" customHeight="1">
      <c r="A192" s="4">
        <v>0.40277777777777773</v>
      </c>
      <c r="B192">
        <v>400</v>
      </c>
      <c r="D192" t="s">
        <v>174</v>
      </c>
    </row>
    <row r="193" spans="1:4" ht="12.75">
      <c r="A193" s="4">
        <v>0.4138888888888889</v>
      </c>
      <c r="B193">
        <v>400</v>
      </c>
      <c r="D193" t="s">
        <v>77</v>
      </c>
    </row>
    <row r="194" spans="1:4" ht="12.75">
      <c r="A194" s="4">
        <v>0.43472222222222223</v>
      </c>
      <c r="B194">
        <v>400</v>
      </c>
      <c r="D194" t="s">
        <v>77</v>
      </c>
    </row>
    <row r="195" spans="1:3" ht="12.75">
      <c r="A195" s="4">
        <v>0.4513888888888889</v>
      </c>
      <c r="B195">
        <v>410</v>
      </c>
      <c r="C195" t="s">
        <v>174</v>
      </c>
    </row>
    <row r="196" spans="1:3" ht="12.75">
      <c r="A196" s="4">
        <v>0.46597222222222223</v>
      </c>
      <c r="B196">
        <v>405</v>
      </c>
      <c r="C196" t="s">
        <v>78</v>
      </c>
    </row>
    <row r="197" ht="12.75">
      <c r="A197" s="6" t="s">
        <v>66</v>
      </c>
    </row>
    <row r="198" spans="1:3" ht="12.75">
      <c r="A198" s="4">
        <v>0.4694444444444445</v>
      </c>
      <c r="B198" t="s">
        <v>81</v>
      </c>
      <c r="C198" t="s">
        <v>174</v>
      </c>
    </row>
    <row r="199" ht="12.75">
      <c r="A199" s="5" t="s">
        <v>18</v>
      </c>
    </row>
    <row r="200" spans="1:2" ht="12.75">
      <c r="A200" s="4">
        <v>0.4291666666666667</v>
      </c>
      <c r="B200">
        <v>15.4</v>
      </c>
    </row>
    <row r="201" spans="1:3" ht="12.75">
      <c r="A201" s="4">
        <v>0.44236111111111115</v>
      </c>
      <c r="B201">
        <v>17.4</v>
      </c>
      <c r="C201" t="s">
        <v>174</v>
      </c>
    </row>
    <row r="202" spans="1:3" ht="12.75">
      <c r="A202" s="4">
        <v>0.47152777777777777</v>
      </c>
      <c r="B202">
        <v>20.4</v>
      </c>
      <c r="C202" t="s">
        <v>174</v>
      </c>
    </row>
    <row r="203" spans="1:3" ht="12.75">
      <c r="A203" s="4">
        <v>0.4375</v>
      </c>
      <c r="C203" t="s">
        <v>174</v>
      </c>
    </row>
    <row r="204" ht="12.75">
      <c r="A204" t="s">
        <v>293</v>
      </c>
    </row>
    <row r="205" spans="1:3" ht="12.75">
      <c r="A205" s="4">
        <v>0.454861111111111</v>
      </c>
      <c r="B205">
        <v>15</v>
      </c>
      <c r="C205" t="s">
        <v>174</v>
      </c>
    </row>
    <row r="206" spans="1:3" ht="12.75">
      <c r="A206" s="4">
        <v>0.461805555555556</v>
      </c>
      <c r="B206">
        <v>20</v>
      </c>
      <c r="C206" t="s">
        <v>174</v>
      </c>
    </row>
    <row r="207" spans="1:3" ht="12.75">
      <c r="A207" s="4">
        <v>0.46875</v>
      </c>
      <c r="B207">
        <v>20</v>
      </c>
      <c r="C207" t="s">
        <v>174</v>
      </c>
    </row>
    <row r="208" spans="1:3" ht="12.75">
      <c r="A208" s="4">
        <v>0.475694444444444</v>
      </c>
      <c r="B208">
        <v>25</v>
      </c>
      <c r="C208" t="s">
        <v>174</v>
      </c>
    </row>
    <row r="209" spans="1:3" ht="12.75">
      <c r="A209" s="4">
        <v>0.482638888888889</v>
      </c>
      <c r="B209">
        <v>30</v>
      </c>
      <c r="C209" t="s">
        <v>174</v>
      </c>
    </row>
    <row r="210" ht="12.75">
      <c r="A210" s="4" t="s">
        <v>69</v>
      </c>
    </row>
    <row r="211" spans="1:2" ht="12.75">
      <c r="A211" s="4">
        <v>0.4305555555555556</v>
      </c>
      <c r="B211" t="s">
        <v>174</v>
      </c>
    </row>
    <row r="212" spans="1:2" ht="12.75">
      <c r="A212" s="4">
        <v>0.4583333333333333</v>
      </c>
      <c r="B212" t="s">
        <v>174</v>
      </c>
    </row>
    <row r="213" spans="1:2" ht="12.75">
      <c r="A213" s="4">
        <v>0.47222222222222227</v>
      </c>
      <c r="B213" t="s">
        <v>174</v>
      </c>
    </row>
    <row r="214" ht="12" customHeight="1">
      <c r="A214" t="s">
        <v>196</v>
      </c>
    </row>
    <row r="215" spans="1:3" ht="12.75">
      <c r="A215" s="4">
        <v>0.4375</v>
      </c>
      <c r="B215">
        <v>10</v>
      </c>
      <c r="C215" t="s">
        <v>174</v>
      </c>
    </row>
    <row r="216" spans="1:3" ht="12.75">
      <c r="A216" s="4">
        <v>0.4479166666666667</v>
      </c>
      <c r="B216">
        <v>14</v>
      </c>
      <c r="C216" t="s">
        <v>207</v>
      </c>
    </row>
    <row r="217" spans="1:3" ht="12.75">
      <c r="A217" s="4">
        <v>0.4583333333333333</v>
      </c>
      <c r="B217">
        <v>20</v>
      </c>
      <c r="C217" t="s">
        <v>174</v>
      </c>
    </row>
    <row r="218" spans="1:3" ht="12.75">
      <c r="A218" s="4">
        <v>0.46875</v>
      </c>
      <c r="B218">
        <v>31.3</v>
      </c>
      <c r="C218" t="s">
        <v>174</v>
      </c>
    </row>
    <row r="219" spans="1:3" ht="12.75">
      <c r="A219" s="4">
        <v>0.48055555555555557</v>
      </c>
      <c r="B219">
        <v>36</v>
      </c>
      <c r="C219" t="s">
        <v>174</v>
      </c>
    </row>
  </sheetData>
  <mergeCells count="2">
    <mergeCell ref="E72:F72"/>
    <mergeCell ref="E100:E105"/>
  </mergeCells>
  <printOptions/>
  <pageMargins left="0.75" right="0.75" top="1" bottom="1" header="0.5" footer="0.5"/>
  <pageSetup orientation="portrait" paperSize="9"/>
  <headerFooter alignWithMargins="0">
    <oddHeader xml:space="preserve">&amp;C&amp;"Verdana,Bold"Snapshot Day 10/2/07
Tides </oddHeader>
  </headerFooter>
</worksheet>
</file>

<file path=xl/worksheets/sheet7.xml><?xml version="1.0" encoding="utf-8"?>
<worksheet xmlns="http://schemas.openxmlformats.org/spreadsheetml/2006/main" xmlns:r="http://schemas.openxmlformats.org/officeDocument/2006/relationships">
  <dimension ref="A1:BM140"/>
  <sheetViews>
    <sheetView workbookViewId="0" topLeftCell="A1">
      <selection activeCell="E1" sqref="E1"/>
    </sheetView>
  </sheetViews>
  <sheetFormatPr defaultColWidth="11.00390625" defaultRowHeight="12.75"/>
  <cols>
    <col min="1" max="1" width="9.375" style="0" customWidth="1"/>
    <col min="2" max="37" width="4.625" style="0" customWidth="1"/>
    <col min="38" max="38" width="5.625" style="85" customWidth="1"/>
    <col min="39" max="63" width="4.625" style="0" customWidth="1"/>
    <col min="64" max="64" width="4.875" style="3" customWidth="1"/>
    <col min="65" max="65" width="4.625" style="13" customWidth="1"/>
    <col min="66" max="16384" width="4.625" style="0" customWidth="1"/>
  </cols>
  <sheetData>
    <row r="1" spans="1:65" ht="108" customHeight="1">
      <c r="A1" s="19" t="s">
        <v>350</v>
      </c>
      <c r="B1" s="55" t="s">
        <v>367</v>
      </c>
      <c r="C1" s="55" t="s">
        <v>172</v>
      </c>
      <c r="D1" s="55" t="s">
        <v>217</v>
      </c>
      <c r="E1" s="55" t="s">
        <v>379</v>
      </c>
      <c r="F1" s="55" t="s">
        <v>215</v>
      </c>
      <c r="G1" s="82" t="s">
        <v>363</v>
      </c>
      <c r="H1" s="55" t="s">
        <v>364</v>
      </c>
      <c r="I1" s="55" t="s">
        <v>169</v>
      </c>
      <c r="J1" s="55" t="s">
        <v>214</v>
      </c>
      <c r="K1" s="55" t="s">
        <v>170</v>
      </c>
      <c r="L1" s="55" t="s">
        <v>366</v>
      </c>
      <c r="M1" s="55" t="s">
        <v>355</v>
      </c>
      <c r="N1" s="55" t="s">
        <v>314</v>
      </c>
      <c r="O1" s="55" t="s">
        <v>353</v>
      </c>
      <c r="P1" s="55" t="s">
        <v>167</v>
      </c>
      <c r="Q1" s="55" t="s">
        <v>213</v>
      </c>
      <c r="R1" s="82" t="s">
        <v>166</v>
      </c>
      <c r="S1" s="82" t="s">
        <v>220</v>
      </c>
      <c r="T1" s="82" t="s">
        <v>356</v>
      </c>
      <c r="U1" s="55" t="s">
        <v>351</v>
      </c>
      <c r="V1" s="55" t="s">
        <v>352</v>
      </c>
      <c r="W1" s="55" t="s">
        <v>171</v>
      </c>
      <c r="X1" s="55" t="s">
        <v>369</v>
      </c>
      <c r="Y1" s="55" t="s">
        <v>212</v>
      </c>
      <c r="Z1" s="55" t="s">
        <v>218</v>
      </c>
      <c r="AA1" s="82" t="s">
        <v>361</v>
      </c>
      <c r="AB1" s="82" t="s">
        <v>173</v>
      </c>
      <c r="AC1" s="55" t="s">
        <v>365</v>
      </c>
      <c r="AD1" s="55" t="s">
        <v>239</v>
      </c>
      <c r="AE1" s="55" t="s">
        <v>240</v>
      </c>
      <c r="AF1" s="55" t="s">
        <v>241</v>
      </c>
      <c r="AG1" s="55" t="s">
        <v>227</v>
      </c>
      <c r="AH1" s="55" t="s">
        <v>224</v>
      </c>
      <c r="AI1" s="55" t="s">
        <v>362</v>
      </c>
      <c r="AJ1" s="55" t="s">
        <v>168</v>
      </c>
      <c r="AK1" s="55" t="s">
        <v>370</v>
      </c>
      <c r="AL1" s="83" t="s">
        <v>146</v>
      </c>
      <c r="AM1" s="55" t="s">
        <v>357</v>
      </c>
      <c r="AN1" s="55" t="s">
        <v>358</v>
      </c>
      <c r="AO1" s="55" t="s">
        <v>230</v>
      </c>
      <c r="AP1" s="55" t="s">
        <v>243</v>
      </c>
      <c r="AQ1" s="55" t="s">
        <v>231</v>
      </c>
      <c r="AR1" s="55" t="s">
        <v>232</v>
      </c>
      <c r="AS1" s="55" t="s">
        <v>234</v>
      </c>
      <c r="AT1" s="55" t="s">
        <v>223</v>
      </c>
      <c r="AU1" s="55" t="s">
        <v>371</v>
      </c>
      <c r="AV1" s="55" t="s">
        <v>359</v>
      </c>
      <c r="AW1" s="55" t="s">
        <v>225</v>
      </c>
      <c r="AX1" s="55" t="s">
        <v>360</v>
      </c>
      <c r="AY1" s="55" t="s">
        <v>228</v>
      </c>
      <c r="AZ1" s="55" t="s">
        <v>235</v>
      </c>
      <c r="BA1" s="55" t="s">
        <v>372</v>
      </c>
      <c r="BB1" s="55" t="s">
        <v>244</v>
      </c>
      <c r="BC1" s="55" t="s">
        <v>373</v>
      </c>
      <c r="BD1" s="55" t="s">
        <v>375</v>
      </c>
      <c r="BE1" s="55" t="s">
        <v>148</v>
      </c>
      <c r="BF1" s="55" t="s">
        <v>149</v>
      </c>
      <c r="BG1" s="55" t="s">
        <v>150</v>
      </c>
      <c r="BH1" s="55" t="s">
        <v>151</v>
      </c>
      <c r="BI1" s="91" t="s">
        <v>378</v>
      </c>
      <c r="BJ1" s="91" t="s">
        <v>376</v>
      </c>
      <c r="BK1" s="90" t="s">
        <v>374</v>
      </c>
      <c r="BL1" s="83" t="s">
        <v>147</v>
      </c>
      <c r="BM1" s="12"/>
    </row>
    <row r="2" spans="1:65" ht="15" customHeight="1">
      <c r="A2" s="42" t="s">
        <v>259</v>
      </c>
      <c r="B2" s="55"/>
      <c r="C2" s="55"/>
      <c r="D2" s="55"/>
      <c r="E2" s="55"/>
      <c r="F2" s="55"/>
      <c r="G2" s="82"/>
      <c r="H2" s="55"/>
      <c r="I2" s="55"/>
      <c r="J2" s="55"/>
      <c r="K2" s="55"/>
      <c r="L2" s="55"/>
      <c r="M2" s="55"/>
      <c r="N2" s="55"/>
      <c r="O2" s="55"/>
      <c r="P2" s="55"/>
      <c r="Q2" s="55"/>
      <c r="R2" s="82"/>
      <c r="S2" s="82"/>
      <c r="T2" s="82"/>
      <c r="U2" s="55"/>
      <c r="V2" s="55"/>
      <c r="W2" s="55"/>
      <c r="X2" s="55"/>
      <c r="Y2" s="55"/>
      <c r="Z2" s="55"/>
      <c r="AA2" s="82"/>
      <c r="AB2" s="82"/>
      <c r="AC2" s="55"/>
      <c r="AD2" s="55"/>
      <c r="AE2" s="55"/>
      <c r="AF2" s="55"/>
      <c r="AG2" s="55"/>
      <c r="AH2" s="55"/>
      <c r="AI2" s="55"/>
      <c r="AJ2" s="55"/>
      <c r="AK2" s="55"/>
      <c r="AL2" s="88">
        <f>+SUM(B2:AK2)</f>
        <v>0</v>
      </c>
      <c r="AM2" s="55"/>
      <c r="AN2" s="55"/>
      <c r="AO2" s="55"/>
      <c r="AP2" s="55"/>
      <c r="AQ2" s="55"/>
      <c r="AR2" s="55"/>
      <c r="AS2" s="55"/>
      <c r="AT2" s="55"/>
      <c r="AU2" s="55"/>
      <c r="AV2" s="55"/>
      <c r="AW2" s="55"/>
      <c r="AX2" s="55"/>
      <c r="AY2" s="55"/>
      <c r="AZ2" s="55"/>
      <c r="BA2" s="55"/>
      <c r="BB2" s="55"/>
      <c r="BC2" s="55"/>
      <c r="BD2" s="55"/>
      <c r="BE2" s="87">
        <v>2</v>
      </c>
      <c r="BF2" s="87">
        <v>1</v>
      </c>
      <c r="BG2" s="87">
        <v>3</v>
      </c>
      <c r="BH2" s="87">
        <v>4</v>
      </c>
      <c r="BI2" s="87"/>
      <c r="BJ2" s="87"/>
      <c r="BK2" s="20"/>
      <c r="BL2" s="84">
        <f>SUM(AL2:BH2)</f>
        <v>10</v>
      </c>
      <c r="BM2" s="12"/>
    </row>
    <row r="3" spans="1:65" ht="15" customHeight="1">
      <c r="A3" s="42" t="s">
        <v>368</v>
      </c>
      <c r="B3" s="55"/>
      <c r="C3" s="55"/>
      <c r="D3" s="55"/>
      <c r="E3" s="55"/>
      <c r="F3" s="55"/>
      <c r="G3" s="82"/>
      <c r="H3" s="55"/>
      <c r="I3" s="55"/>
      <c r="J3" s="89">
        <v>3</v>
      </c>
      <c r="K3" s="55"/>
      <c r="L3" s="55"/>
      <c r="M3" s="55"/>
      <c r="N3" s="55"/>
      <c r="O3" s="20">
        <v>20</v>
      </c>
      <c r="P3" s="55"/>
      <c r="Q3" s="55"/>
      <c r="R3" s="82"/>
      <c r="S3" s="82"/>
      <c r="T3" s="82"/>
      <c r="U3" s="55"/>
      <c r="V3" s="55"/>
      <c r="W3" s="89">
        <v>4</v>
      </c>
      <c r="X3" s="89"/>
      <c r="Y3" s="89"/>
      <c r="Z3" s="89"/>
      <c r="AA3" s="82"/>
      <c r="AB3" s="82"/>
      <c r="AC3" s="55"/>
      <c r="AD3" s="55"/>
      <c r="AE3" s="55"/>
      <c r="AF3" s="55"/>
      <c r="AG3" s="55"/>
      <c r="AH3" s="55"/>
      <c r="AI3" s="55"/>
      <c r="AJ3" s="55"/>
      <c r="AK3" s="55"/>
      <c r="AL3" s="84">
        <f aca="true" t="shared" si="0" ref="AL3:AL24">SUM(B3:AK3)</f>
        <v>27</v>
      </c>
      <c r="AM3" s="55"/>
      <c r="AN3" s="55"/>
      <c r="AO3" s="55"/>
      <c r="AP3" s="55"/>
      <c r="AQ3" s="55"/>
      <c r="AR3" s="55"/>
      <c r="AS3" s="55"/>
      <c r="AT3" s="55"/>
      <c r="AU3" s="55"/>
      <c r="AV3" s="55"/>
      <c r="AW3" s="55"/>
      <c r="AX3" s="55"/>
      <c r="AY3" s="55"/>
      <c r="AZ3" s="55"/>
      <c r="BA3" s="55"/>
      <c r="BB3" s="55"/>
      <c r="BC3" s="55"/>
      <c r="BD3" s="55"/>
      <c r="BE3" s="87"/>
      <c r="BF3" s="87"/>
      <c r="BG3" s="87"/>
      <c r="BH3" s="87"/>
      <c r="BI3" s="87"/>
      <c r="BJ3" s="87"/>
      <c r="BK3" s="87"/>
      <c r="BL3" s="84">
        <f>SUM(AL3:BK3)</f>
        <v>27</v>
      </c>
      <c r="BM3" s="12"/>
    </row>
    <row r="4" spans="1:65" ht="15" customHeight="1">
      <c r="A4" s="42" t="s">
        <v>296</v>
      </c>
      <c r="B4" s="55"/>
      <c r="C4" s="55"/>
      <c r="D4" s="55"/>
      <c r="E4" s="55"/>
      <c r="F4" s="55"/>
      <c r="G4" s="82"/>
      <c r="H4" s="55"/>
      <c r="I4" s="55"/>
      <c r="J4" s="89"/>
      <c r="K4" s="55"/>
      <c r="L4" s="55"/>
      <c r="M4" s="55"/>
      <c r="N4" s="55"/>
      <c r="O4" s="20">
        <v>18</v>
      </c>
      <c r="P4" s="55"/>
      <c r="Q4" s="20">
        <v>32</v>
      </c>
      <c r="R4" s="82"/>
      <c r="S4" s="82"/>
      <c r="T4" s="82"/>
      <c r="U4" s="55"/>
      <c r="V4" s="55"/>
      <c r="W4" s="89">
        <v>1</v>
      </c>
      <c r="X4" s="89"/>
      <c r="Y4" s="89"/>
      <c r="Z4" s="89"/>
      <c r="AA4" s="82"/>
      <c r="AB4" s="82"/>
      <c r="AC4" s="55"/>
      <c r="AD4" s="55"/>
      <c r="AE4" s="55"/>
      <c r="AF4" s="55"/>
      <c r="AG4" s="55"/>
      <c r="AH4" s="55"/>
      <c r="AI4" s="55"/>
      <c r="AJ4" s="55"/>
      <c r="AK4" s="55"/>
      <c r="AL4" s="84">
        <f t="shared" si="0"/>
        <v>51</v>
      </c>
      <c r="AM4" s="55"/>
      <c r="AN4" s="55"/>
      <c r="AO4" s="55"/>
      <c r="AP4" s="55"/>
      <c r="AQ4" s="55"/>
      <c r="AR4" s="55"/>
      <c r="AS4" s="55"/>
      <c r="AT4" s="55"/>
      <c r="AU4" s="55"/>
      <c r="AV4" s="55"/>
      <c r="AW4" s="55"/>
      <c r="AX4" s="55"/>
      <c r="AY4" s="55"/>
      <c r="AZ4" s="55"/>
      <c r="BA4" s="55"/>
      <c r="BB4" s="55"/>
      <c r="BC4" s="55"/>
      <c r="BD4" s="55"/>
      <c r="BE4" s="87"/>
      <c r="BF4" s="87"/>
      <c r="BG4" s="87"/>
      <c r="BH4" s="87"/>
      <c r="BI4" s="87"/>
      <c r="BJ4" s="87"/>
      <c r="BK4" s="87"/>
      <c r="BL4" s="84">
        <f>SUM(AL4:BK4)</f>
        <v>51</v>
      </c>
      <c r="BM4" s="12"/>
    </row>
    <row r="5" spans="1:64" ht="12.75">
      <c r="A5" s="80" t="s">
        <v>398</v>
      </c>
      <c r="B5" s="20"/>
      <c r="C5" s="20"/>
      <c r="D5" s="20"/>
      <c r="E5" s="20"/>
      <c r="F5" s="20"/>
      <c r="G5" s="20"/>
      <c r="H5" s="20"/>
      <c r="I5" s="20"/>
      <c r="J5" s="20"/>
      <c r="K5" s="20">
        <v>3</v>
      </c>
      <c r="L5" s="20"/>
      <c r="M5" s="20"/>
      <c r="N5" s="20"/>
      <c r="O5" s="20">
        <v>7</v>
      </c>
      <c r="P5" s="20"/>
      <c r="R5" s="20"/>
      <c r="S5" s="20"/>
      <c r="T5" s="20"/>
      <c r="U5" s="20">
        <v>2</v>
      </c>
      <c r="V5" s="20"/>
      <c r="W5" s="20"/>
      <c r="X5" s="20">
        <v>1</v>
      </c>
      <c r="Y5" s="20"/>
      <c r="Z5" s="20"/>
      <c r="AA5" s="20"/>
      <c r="AB5" s="20"/>
      <c r="AC5" s="20"/>
      <c r="AD5" s="20"/>
      <c r="AE5" s="20"/>
      <c r="AF5" s="20"/>
      <c r="AG5" s="20"/>
      <c r="AH5" s="20"/>
      <c r="AI5" s="20"/>
      <c r="AJ5" s="20"/>
      <c r="AK5" s="20">
        <v>6</v>
      </c>
      <c r="AL5" s="84">
        <f t="shared" si="0"/>
        <v>19</v>
      </c>
      <c r="AM5" s="55"/>
      <c r="AN5" s="20"/>
      <c r="AO5" s="20"/>
      <c r="AP5" s="20"/>
      <c r="AQ5" s="20"/>
      <c r="AR5" s="20"/>
      <c r="AS5" s="20"/>
      <c r="AT5" s="20"/>
      <c r="AU5" s="20"/>
      <c r="AV5" s="20"/>
      <c r="AW5" s="20"/>
      <c r="AX5" s="20"/>
      <c r="AY5" s="20"/>
      <c r="AZ5" s="20"/>
      <c r="BA5" s="20"/>
      <c r="BB5" s="20"/>
      <c r="BC5" s="20"/>
      <c r="BD5" s="20"/>
      <c r="BE5" s="20"/>
      <c r="BF5" s="20"/>
      <c r="BG5" s="20"/>
      <c r="BH5" s="20"/>
      <c r="BI5" s="20"/>
      <c r="BJ5" s="20"/>
      <c r="BK5" s="20"/>
      <c r="BL5" s="84">
        <f>SUM(AL5:BK5)</f>
        <v>19</v>
      </c>
    </row>
    <row r="6" spans="1:64" ht="12.75">
      <c r="A6" s="80" t="s">
        <v>308</v>
      </c>
      <c r="B6" s="20"/>
      <c r="C6" s="20">
        <v>30</v>
      </c>
      <c r="D6" s="20"/>
      <c r="E6" s="20"/>
      <c r="F6" s="20"/>
      <c r="G6" s="20"/>
      <c r="H6" s="20"/>
      <c r="I6" s="20"/>
      <c r="J6" s="20"/>
      <c r="K6" s="20">
        <v>20</v>
      </c>
      <c r="L6" s="20"/>
      <c r="N6" s="20"/>
      <c r="O6" s="20">
        <v>30</v>
      </c>
      <c r="P6" s="20">
        <v>1</v>
      </c>
      <c r="Q6" s="20"/>
      <c r="R6" s="20"/>
      <c r="S6" s="20"/>
      <c r="T6" s="20"/>
      <c r="U6" s="20">
        <v>1</v>
      </c>
      <c r="V6" s="20"/>
      <c r="W6" s="20"/>
      <c r="X6" s="20"/>
      <c r="Y6" s="20"/>
      <c r="Z6" s="20"/>
      <c r="AA6" s="20"/>
      <c r="AB6" s="20"/>
      <c r="AC6" s="20"/>
      <c r="AD6" s="20"/>
      <c r="AE6" s="20"/>
      <c r="AF6" s="20"/>
      <c r="AG6" s="20"/>
      <c r="AH6" s="20"/>
      <c r="AI6" s="20"/>
      <c r="AJ6" s="20"/>
      <c r="AK6" s="20"/>
      <c r="AL6" s="84">
        <f t="shared" si="0"/>
        <v>82</v>
      </c>
      <c r="AM6" s="55"/>
      <c r="AN6" s="20"/>
      <c r="AO6" s="20"/>
      <c r="AP6" s="20"/>
      <c r="AQ6" s="20"/>
      <c r="AR6" s="20"/>
      <c r="AS6" s="20"/>
      <c r="AT6" s="20"/>
      <c r="AU6" s="20" t="s">
        <v>136</v>
      </c>
      <c r="AV6" s="20"/>
      <c r="AW6" s="20"/>
      <c r="AX6" s="20"/>
      <c r="AY6" s="20"/>
      <c r="AZ6" s="20"/>
      <c r="BA6" s="20" t="s">
        <v>136</v>
      </c>
      <c r="BB6" s="20"/>
      <c r="BC6" s="20">
        <v>1</v>
      </c>
      <c r="BD6" s="20"/>
      <c r="BE6" s="20"/>
      <c r="BF6" s="20"/>
      <c r="BG6" s="20"/>
      <c r="BH6" s="20"/>
      <c r="BI6" s="20"/>
      <c r="BJ6" s="20"/>
      <c r="BK6" s="20"/>
      <c r="BL6" s="84">
        <f aca="true" t="shared" si="1" ref="BL6:BL37">SUM(AL6:BK6)</f>
        <v>83</v>
      </c>
    </row>
    <row r="7" spans="1:64" ht="12.75">
      <c r="A7" s="21" t="s">
        <v>145</v>
      </c>
      <c r="B7" s="20"/>
      <c r="C7" s="20">
        <v>2</v>
      </c>
      <c r="D7" s="20"/>
      <c r="E7" s="20"/>
      <c r="F7" s="20"/>
      <c r="G7" s="20"/>
      <c r="H7" s="20"/>
      <c r="I7" s="20"/>
      <c r="J7" s="20"/>
      <c r="K7" s="20">
        <v>21</v>
      </c>
      <c r="L7" s="20"/>
      <c r="M7" s="20"/>
      <c r="N7" s="20"/>
      <c r="O7" s="20">
        <v>3</v>
      </c>
      <c r="P7" s="20"/>
      <c r="Q7" s="20"/>
      <c r="R7" s="20"/>
      <c r="S7" s="20"/>
      <c r="T7" s="20"/>
      <c r="U7" s="20">
        <v>1</v>
      </c>
      <c r="V7" s="20"/>
      <c r="W7" s="20">
        <v>2</v>
      </c>
      <c r="X7" s="20"/>
      <c r="Y7" s="20"/>
      <c r="Z7" s="20"/>
      <c r="AA7" s="20"/>
      <c r="AB7" s="20">
        <v>121</v>
      </c>
      <c r="AC7" s="20"/>
      <c r="AD7" s="20"/>
      <c r="AE7" s="20"/>
      <c r="AF7" s="20"/>
      <c r="AG7" s="20"/>
      <c r="AH7" s="20"/>
      <c r="AI7" s="20"/>
      <c r="AJ7" s="20"/>
      <c r="AK7" s="20"/>
      <c r="AL7" s="84">
        <f t="shared" si="0"/>
        <v>150</v>
      </c>
      <c r="AM7" s="55"/>
      <c r="AN7" s="20"/>
      <c r="AO7" s="20"/>
      <c r="AP7" s="20"/>
      <c r="AQ7" s="20"/>
      <c r="AR7" s="20"/>
      <c r="AS7" s="20"/>
      <c r="AT7" s="20"/>
      <c r="AU7" s="20"/>
      <c r="AV7" s="20"/>
      <c r="AW7" s="20"/>
      <c r="AX7" s="20"/>
      <c r="AY7" s="20"/>
      <c r="AZ7" s="20"/>
      <c r="BA7" s="20"/>
      <c r="BB7" s="20"/>
      <c r="BC7" s="20"/>
      <c r="BD7" s="20"/>
      <c r="BE7" s="20"/>
      <c r="BF7" s="20"/>
      <c r="BG7" s="20"/>
      <c r="BH7" s="20"/>
      <c r="BI7" s="20"/>
      <c r="BJ7" s="20"/>
      <c r="BK7" s="20"/>
      <c r="BL7" s="84">
        <f t="shared" si="1"/>
        <v>150</v>
      </c>
    </row>
    <row r="8" spans="1:64" ht="12.75">
      <c r="A8" s="80" t="s">
        <v>135</v>
      </c>
      <c r="B8" s="20"/>
      <c r="C8" s="20"/>
      <c r="D8" s="20"/>
      <c r="E8" s="20"/>
      <c r="F8" s="20"/>
      <c r="G8" s="20"/>
      <c r="H8" s="20"/>
      <c r="I8" s="20"/>
      <c r="J8" s="20"/>
      <c r="K8" s="20">
        <v>36</v>
      </c>
      <c r="L8" s="20"/>
      <c r="M8" s="20"/>
      <c r="N8" s="20"/>
      <c r="O8" s="20">
        <v>89</v>
      </c>
      <c r="P8" s="20"/>
      <c r="Q8" s="20"/>
      <c r="R8" s="20"/>
      <c r="S8" s="20"/>
      <c r="T8" s="20"/>
      <c r="U8" s="20"/>
      <c r="V8" s="20"/>
      <c r="W8" s="20"/>
      <c r="X8" s="20"/>
      <c r="Y8" s="20"/>
      <c r="Z8" s="20"/>
      <c r="AA8" s="20"/>
      <c r="AB8" s="20"/>
      <c r="AC8" s="20"/>
      <c r="AD8" s="20"/>
      <c r="AE8" s="20"/>
      <c r="AF8" s="20"/>
      <c r="AG8" s="20"/>
      <c r="AH8" s="20"/>
      <c r="AI8" s="20"/>
      <c r="AJ8" s="20"/>
      <c r="AK8" s="20"/>
      <c r="AL8" s="84">
        <f t="shared" si="0"/>
        <v>125</v>
      </c>
      <c r="AM8" s="55"/>
      <c r="AN8" s="20"/>
      <c r="AO8" s="20"/>
      <c r="AP8" s="20"/>
      <c r="AQ8" s="20"/>
      <c r="AR8" s="20"/>
      <c r="AS8" s="20"/>
      <c r="AT8" s="20"/>
      <c r="AU8" s="20">
        <v>65</v>
      </c>
      <c r="AV8" s="20"/>
      <c r="AW8" s="20"/>
      <c r="AX8" s="20"/>
      <c r="AY8" s="20"/>
      <c r="AZ8" s="20"/>
      <c r="BA8" s="20"/>
      <c r="BB8" s="20"/>
      <c r="BC8" s="20">
        <v>2</v>
      </c>
      <c r="BD8" s="20"/>
      <c r="BE8" s="20"/>
      <c r="BF8" s="20"/>
      <c r="BG8" s="20"/>
      <c r="BH8" s="20"/>
      <c r="BI8" s="20"/>
      <c r="BJ8" s="20"/>
      <c r="BK8" s="20">
        <v>3</v>
      </c>
      <c r="BL8" s="84">
        <f t="shared" si="1"/>
        <v>195</v>
      </c>
    </row>
    <row r="9" spans="1:64" ht="12.75">
      <c r="A9" s="80" t="s">
        <v>245</v>
      </c>
      <c r="B9" s="20"/>
      <c r="C9" s="20"/>
      <c r="D9" s="20"/>
      <c r="E9" s="20"/>
      <c r="F9" s="20"/>
      <c r="G9" s="20"/>
      <c r="H9" s="20"/>
      <c r="I9" s="20">
        <v>23</v>
      </c>
      <c r="J9" s="20"/>
      <c r="K9" s="20">
        <v>123</v>
      </c>
      <c r="L9" s="20">
        <v>1</v>
      </c>
      <c r="M9" s="20"/>
      <c r="N9" s="20"/>
      <c r="O9" s="20">
        <v>1</v>
      </c>
      <c r="P9" s="20"/>
      <c r="Q9" s="20"/>
      <c r="R9" s="20"/>
      <c r="S9" s="20"/>
      <c r="T9" s="20"/>
      <c r="U9" s="20">
        <v>55</v>
      </c>
      <c r="V9" s="20"/>
      <c r="W9" s="20"/>
      <c r="X9" s="20"/>
      <c r="Y9" s="20"/>
      <c r="Z9" s="20"/>
      <c r="AA9" s="20"/>
      <c r="AB9" s="20">
        <v>39</v>
      </c>
      <c r="AC9" s="20"/>
      <c r="AD9" s="20"/>
      <c r="AE9" s="20"/>
      <c r="AF9" s="20"/>
      <c r="AG9" s="20"/>
      <c r="AH9" s="20"/>
      <c r="AI9" s="20"/>
      <c r="AJ9" s="20"/>
      <c r="AK9" s="20"/>
      <c r="AL9" s="84">
        <f t="shared" si="0"/>
        <v>242</v>
      </c>
      <c r="AM9" s="55"/>
      <c r="AN9" s="20">
        <v>8</v>
      </c>
      <c r="AO9" s="20"/>
      <c r="AP9" s="20"/>
      <c r="AQ9" s="20"/>
      <c r="AR9" s="20"/>
      <c r="AS9" s="20"/>
      <c r="AT9" s="20"/>
      <c r="AU9" s="20"/>
      <c r="AV9" s="20"/>
      <c r="AW9" s="20"/>
      <c r="AX9" s="20"/>
      <c r="AY9" s="20"/>
      <c r="AZ9" s="20"/>
      <c r="BA9" s="20"/>
      <c r="BB9" s="20"/>
      <c r="BC9" s="20"/>
      <c r="BD9" s="20"/>
      <c r="BE9" s="20"/>
      <c r="BF9" s="20"/>
      <c r="BG9" s="20"/>
      <c r="BH9" s="20"/>
      <c r="BI9" s="20"/>
      <c r="BJ9" s="20"/>
      <c r="BK9" s="20"/>
      <c r="BL9" s="84">
        <f t="shared" si="1"/>
        <v>250</v>
      </c>
    </row>
    <row r="10" spans="1:64" ht="12.75">
      <c r="A10" s="80" t="s">
        <v>190</v>
      </c>
      <c r="B10" s="20"/>
      <c r="C10" s="20"/>
      <c r="D10" s="20"/>
      <c r="E10" s="20"/>
      <c r="F10" s="20"/>
      <c r="G10" s="20"/>
      <c r="H10" s="20"/>
      <c r="I10" s="20"/>
      <c r="J10" s="20"/>
      <c r="K10" s="20"/>
      <c r="L10" s="20"/>
      <c r="M10" s="20"/>
      <c r="N10" s="20"/>
      <c r="O10" s="20">
        <v>5</v>
      </c>
      <c r="P10" s="20"/>
      <c r="Q10" s="20"/>
      <c r="R10" s="20"/>
      <c r="S10" s="20"/>
      <c r="T10" s="20"/>
      <c r="U10" s="20"/>
      <c r="V10" s="20"/>
      <c r="W10" s="20"/>
      <c r="X10" s="20"/>
      <c r="Y10" s="20"/>
      <c r="Z10" s="20"/>
      <c r="AA10" s="20"/>
      <c r="AB10" s="20"/>
      <c r="AC10" s="20"/>
      <c r="AD10" s="20"/>
      <c r="AE10" s="20"/>
      <c r="AF10" s="20"/>
      <c r="AG10" s="20"/>
      <c r="AH10" s="20"/>
      <c r="AI10" s="20"/>
      <c r="AJ10" s="20"/>
      <c r="AK10" s="20"/>
      <c r="AL10" s="84">
        <f t="shared" si="0"/>
        <v>5</v>
      </c>
      <c r="AM10" s="55"/>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84">
        <f t="shared" si="1"/>
        <v>5</v>
      </c>
    </row>
    <row r="11" spans="1:64" ht="12.75">
      <c r="A11" s="80" t="s">
        <v>192</v>
      </c>
      <c r="B11" s="20">
        <v>1</v>
      </c>
      <c r="C11" s="20"/>
      <c r="D11" s="20"/>
      <c r="E11" s="20">
        <v>8</v>
      </c>
      <c r="F11" s="20"/>
      <c r="G11" s="20"/>
      <c r="H11" s="20"/>
      <c r="I11" s="20"/>
      <c r="J11" s="20"/>
      <c r="K11" s="20">
        <v>3</v>
      </c>
      <c r="L11" s="20"/>
      <c r="M11" s="20"/>
      <c r="N11" s="20"/>
      <c r="O11" s="20">
        <v>82</v>
      </c>
      <c r="P11" s="20"/>
      <c r="Q11" s="20"/>
      <c r="R11" s="20"/>
      <c r="S11" s="20"/>
      <c r="T11" s="20"/>
      <c r="U11" s="20"/>
      <c r="V11" s="20"/>
      <c r="W11" s="20">
        <v>3</v>
      </c>
      <c r="X11" s="20"/>
      <c r="Y11" s="20"/>
      <c r="Z11" s="20"/>
      <c r="AA11" s="20"/>
      <c r="AB11" s="20"/>
      <c r="AC11" s="20"/>
      <c r="AD11" s="20"/>
      <c r="AE11" s="20"/>
      <c r="AF11" s="20"/>
      <c r="AG11" s="20"/>
      <c r="AH11" s="20"/>
      <c r="AI11" s="20"/>
      <c r="AJ11" s="20"/>
      <c r="AK11" s="20"/>
      <c r="AL11" s="84">
        <f t="shared" si="0"/>
        <v>97</v>
      </c>
      <c r="AM11" s="55"/>
      <c r="AN11" s="20"/>
      <c r="AO11" s="20"/>
      <c r="AP11" s="20"/>
      <c r="AQ11" s="20"/>
      <c r="AR11" s="20"/>
      <c r="AS11" s="20"/>
      <c r="AT11" s="20"/>
      <c r="AU11" s="20"/>
      <c r="AV11" s="20"/>
      <c r="AW11" s="20"/>
      <c r="AX11" s="20"/>
      <c r="AY11" s="20"/>
      <c r="AZ11" s="20"/>
      <c r="BA11" s="20"/>
      <c r="BB11" s="20"/>
      <c r="BC11" s="20"/>
      <c r="BD11" s="20">
        <v>1</v>
      </c>
      <c r="BE11" s="20"/>
      <c r="BF11" s="20"/>
      <c r="BG11" s="20"/>
      <c r="BH11" s="20"/>
      <c r="BI11" s="20"/>
      <c r="BJ11" s="20"/>
      <c r="BK11" s="20"/>
      <c r="BL11" s="84">
        <f t="shared" si="1"/>
        <v>98</v>
      </c>
    </row>
    <row r="12" spans="1:64" ht="12.75">
      <c r="A12" s="21" t="s">
        <v>195</v>
      </c>
      <c r="B12" s="20"/>
      <c r="C12" s="20"/>
      <c r="D12" s="20"/>
      <c r="E12" s="20"/>
      <c r="F12" s="20"/>
      <c r="G12" s="20"/>
      <c r="H12" s="20"/>
      <c r="I12" s="20">
        <v>1</v>
      </c>
      <c r="J12" s="20"/>
      <c r="K12" s="20">
        <v>1</v>
      </c>
      <c r="L12" s="20"/>
      <c r="M12" s="20"/>
      <c r="N12" s="20"/>
      <c r="O12" s="20">
        <v>111</v>
      </c>
      <c r="P12" s="20"/>
      <c r="Q12" s="20"/>
      <c r="R12" s="20"/>
      <c r="S12" s="20"/>
      <c r="T12" s="20"/>
      <c r="U12" s="20"/>
      <c r="V12" s="20"/>
      <c r="W12" s="20">
        <v>147</v>
      </c>
      <c r="X12" s="20"/>
      <c r="Y12" s="20"/>
      <c r="Z12" s="20"/>
      <c r="AA12" s="20">
        <v>2</v>
      </c>
      <c r="AB12" s="20">
        <v>17</v>
      </c>
      <c r="AC12" s="20"/>
      <c r="AD12" s="20"/>
      <c r="AE12" s="20"/>
      <c r="AF12" s="20"/>
      <c r="AG12" s="20"/>
      <c r="AH12" s="20"/>
      <c r="AI12" s="20"/>
      <c r="AJ12" s="20"/>
      <c r="AK12" s="20"/>
      <c r="AL12" s="84">
        <f t="shared" si="0"/>
        <v>279</v>
      </c>
      <c r="AM12" s="55"/>
      <c r="AN12" s="20"/>
      <c r="AO12" s="20"/>
      <c r="AP12" s="20"/>
      <c r="AQ12" s="20"/>
      <c r="AR12" s="20"/>
      <c r="AS12" s="20"/>
      <c r="AT12" s="20"/>
      <c r="AU12" s="20"/>
      <c r="AV12" s="20"/>
      <c r="AW12" s="20"/>
      <c r="AX12" s="20"/>
      <c r="AY12" s="20"/>
      <c r="AZ12" s="20"/>
      <c r="BA12" s="20">
        <v>2</v>
      </c>
      <c r="BB12" s="20"/>
      <c r="BC12" s="20"/>
      <c r="BD12" s="20"/>
      <c r="BE12" s="20"/>
      <c r="BF12" s="20"/>
      <c r="BG12" s="20"/>
      <c r="BH12" s="20"/>
      <c r="BI12" s="20"/>
      <c r="BJ12" s="20">
        <v>2</v>
      </c>
      <c r="BK12" s="20"/>
      <c r="BL12" s="84">
        <f t="shared" si="1"/>
        <v>283</v>
      </c>
    </row>
    <row r="13" spans="1:64" ht="12.75">
      <c r="A13" s="80" t="s">
        <v>209</v>
      </c>
      <c r="B13" s="20"/>
      <c r="C13" s="20"/>
      <c r="D13" s="20"/>
      <c r="E13" s="20"/>
      <c r="F13" s="20"/>
      <c r="G13" s="20"/>
      <c r="H13" s="20"/>
      <c r="I13" s="20"/>
      <c r="J13" s="20"/>
      <c r="K13" s="20">
        <v>7</v>
      </c>
      <c r="L13" s="20"/>
      <c r="M13" s="20"/>
      <c r="N13" s="20"/>
      <c r="O13" s="20">
        <v>9</v>
      </c>
      <c r="P13" s="20"/>
      <c r="Q13" s="20"/>
      <c r="R13" s="20"/>
      <c r="S13" s="20"/>
      <c r="T13" s="20"/>
      <c r="U13" s="20"/>
      <c r="V13" s="20">
        <v>1</v>
      </c>
      <c r="W13" s="20"/>
      <c r="X13" s="20">
        <v>13</v>
      </c>
      <c r="Y13" s="20"/>
      <c r="Z13" s="20"/>
      <c r="AA13" s="20"/>
      <c r="AB13" s="20"/>
      <c r="AC13" s="20"/>
      <c r="AD13" s="20"/>
      <c r="AE13" s="20"/>
      <c r="AF13" s="20"/>
      <c r="AG13" s="20"/>
      <c r="AH13" s="20"/>
      <c r="AI13" s="20"/>
      <c r="AJ13" s="20"/>
      <c r="AK13" s="20"/>
      <c r="AL13" s="84">
        <f t="shared" si="0"/>
        <v>30</v>
      </c>
      <c r="AM13" s="55"/>
      <c r="AN13" s="20"/>
      <c r="AO13" s="20"/>
      <c r="AP13" s="20"/>
      <c r="AQ13" s="20"/>
      <c r="AR13" s="20"/>
      <c r="AS13" s="20"/>
      <c r="AT13" s="20"/>
      <c r="AU13" s="20"/>
      <c r="AV13" s="20"/>
      <c r="AW13" s="20"/>
      <c r="AX13" s="20"/>
      <c r="AY13" s="20"/>
      <c r="AZ13" s="20"/>
      <c r="BA13" s="20" t="s">
        <v>377</v>
      </c>
      <c r="BB13" s="20"/>
      <c r="BC13" s="20"/>
      <c r="BD13" s="20"/>
      <c r="BE13" s="20"/>
      <c r="BF13" s="20"/>
      <c r="BG13" s="20"/>
      <c r="BH13" s="20"/>
      <c r="BI13" s="20"/>
      <c r="BJ13" s="20"/>
      <c r="BK13" s="20"/>
      <c r="BL13" s="84">
        <f t="shared" si="1"/>
        <v>30</v>
      </c>
    </row>
    <row r="14" spans="1:64" ht="12.75">
      <c r="A14" s="80" t="s">
        <v>277</v>
      </c>
      <c r="B14" s="20">
        <v>3</v>
      </c>
      <c r="C14" s="20"/>
      <c r="D14" s="20"/>
      <c r="E14" s="20"/>
      <c r="F14" s="20"/>
      <c r="G14" s="20"/>
      <c r="H14" s="20"/>
      <c r="I14" s="20"/>
      <c r="J14" s="20"/>
      <c r="K14" s="20">
        <v>22</v>
      </c>
      <c r="L14" s="20"/>
      <c r="M14" s="20"/>
      <c r="N14" s="20"/>
      <c r="O14" s="20">
        <v>6</v>
      </c>
      <c r="P14" s="20"/>
      <c r="Q14" s="20"/>
      <c r="R14" s="20"/>
      <c r="S14" s="20"/>
      <c r="T14" s="20"/>
      <c r="U14" s="20"/>
      <c r="V14" s="20"/>
      <c r="W14" s="20">
        <v>36</v>
      </c>
      <c r="X14" s="20"/>
      <c r="Y14" s="20"/>
      <c r="Z14" s="20"/>
      <c r="AA14" s="20"/>
      <c r="AB14" s="20">
        <v>20</v>
      </c>
      <c r="AC14" s="20"/>
      <c r="AD14" s="20"/>
      <c r="AE14" s="20"/>
      <c r="AF14" s="20"/>
      <c r="AG14" s="20"/>
      <c r="AH14" s="20"/>
      <c r="AI14" s="20"/>
      <c r="AJ14" s="20"/>
      <c r="AK14" s="20"/>
      <c r="AL14" s="84">
        <f t="shared" si="0"/>
        <v>87</v>
      </c>
      <c r="AM14" s="55"/>
      <c r="AN14" s="20"/>
      <c r="AO14" s="20"/>
      <c r="AP14" s="20"/>
      <c r="AQ14" s="20"/>
      <c r="AR14" s="20"/>
      <c r="AS14" s="20"/>
      <c r="AT14" s="20"/>
      <c r="AU14" s="20"/>
      <c r="AV14" s="20"/>
      <c r="AW14" s="20"/>
      <c r="AX14" s="20"/>
      <c r="AY14" s="20"/>
      <c r="AZ14" s="20"/>
      <c r="BA14" s="20">
        <v>50</v>
      </c>
      <c r="BB14" s="20"/>
      <c r="BC14" s="20"/>
      <c r="BD14" s="20"/>
      <c r="BE14" s="20"/>
      <c r="BF14" s="20"/>
      <c r="BG14" s="20"/>
      <c r="BH14" s="20"/>
      <c r="BI14" s="20">
        <v>25</v>
      </c>
      <c r="BJ14" s="20"/>
      <c r="BK14" s="20"/>
      <c r="BL14" s="84">
        <f t="shared" si="1"/>
        <v>162</v>
      </c>
    </row>
    <row r="15" spans="1:64" ht="12.75">
      <c r="A15" s="80" t="s">
        <v>39</v>
      </c>
      <c r="B15" s="20"/>
      <c r="C15" s="20">
        <v>30</v>
      </c>
      <c r="D15" s="20"/>
      <c r="E15" s="20"/>
      <c r="F15" s="20"/>
      <c r="G15" s="20"/>
      <c r="H15" s="20"/>
      <c r="I15" s="20"/>
      <c r="J15" s="20"/>
      <c r="K15" s="20"/>
      <c r="L15" s="20"/>
      <c r="M15" s="20"/>
      <c r="N15" s="20"/>
      <c r="O15" s="20"/>
      <c r="P15" s="20"/>
      <c r="Q15" s="20"/>
      <c r="R15" s="20"/>
      <c r="S15" s="20"/>
      <c r="T15" s="20"/>
      <c r="U15" s="20"/>
      <c r="V15" s="20">
        <v>2</v>
      </c>
      <c r="W15" s="20"/>
      <c r="X15" s="20">
        <v>10</v>
      </c>
      <c r="Y15" s="20">
        <v>5</v>
      </c>
      <c r="Z15" s="20"/>
      <c r="AA15" s="20"/>
      <c r="AB15" s="20">
        <v>1</v>
      </c>
      <c r="AC15" s="20"/>
      <c r="AD15" s="20"/>
      <c r="AE15" s="20"/>
      <c r="AF15" s="20"/>
      <c r="AG15" s="20"/>
      <c r="AH15" s="20"/>
      <c r="AI15" s="20"/>
      <c r="AJ15" s="20"/>
      <c r="AK15" s="20"/>
      <c r="AL15" s="84">
        <f t="shared" si="0"/>
        <v>48</v>
      </c>
      <c r="AM15" s="55"/>
      <c r="AN15" s="20">
        <v>1</v>
      </c>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84">
        <f t="shared" si="1"/>
        <v>49</v>
      </c>
    </row>
    <row r="16" spans="1:64" ht="12.75">
      <c r="A16" s="80" t="s">
        <v>38</v>
      </c>
      <c r="B16" s="20">
        <v>1</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84">
        <f t="shared" si="0"/>
        <v>1</v>
      </c>
      <c r="AM16" s="55"/>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84">
        <f t="shared" si="1"/>
        <v>1</v>
      </c>
    </row>
    <row r="17" spans="1:64" ht="12.75">
      <c r="A17" s="21" t="s">
        <v>297</v>
      </c>
      <c r="B17" s="20"/>
      <c r="C17" s="20"/>
      <c r="D17" s="20"/>
      <c r="E17" s="20">
        <v>65</v>
      </c>
      <c r="F17" s="20">
        <v>10</v>
      </c>
      <c r="G17" s="20"/>
      <c r="H17" s="20"/>
      <c r="I17" s="20"/>
      <c r="J17" s="20"/>
      <c r="K17" s="20"/>
      <c r="L17" s="20"/>
      <c r="M17" s="20"/>
      <c r="N17" s="20"/>
      <c r="O17" s="20">
        <v>55</v>
      </c>
      <c r="P17" s="20"/>
      <c r="Q17" s="20"/>
      <c r="R17" s="20"/>
      <c r="S17" s="20"/>
      <c r="T17" s="20"/>
      <c r="U17" s="20">
        <v>30</v>
      </c>
      <c r="V17" s="20">
        <v>40</v>
      </c>
      <c r="W17" s="20"/>
      <c r="X17" s="20"/>
      <c r="Y17" s="20"/>
      <c r="Z17" s="20"/>
      <c r="AA17" s="20"/>
      <c r="AB17" s="20"/>
      <c r="AC17" s="20"/>
      <c r="AD17" s="20"/>
      <c r="AE17" s="20"/>
      <c r="AF17" s="20"/>
      <c r="AG17" s="20"/>
      <c r="AH17" s="20"/>
      <c r="AI17" s="20"/>
      <c r="AJ17" s="20">
        <v>1</v>
      </c>
      <c r="AK17" s="20"/>
      <c r="AL17" s="84">
        <f t="shared" si="0"/>
        <v>201</v>
      </c>
      <c r="AM17" s="55"/>
      <c r="AN17" s="20">
        <v>1</v>
      </c>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84">
        <f t="shared" si="1"/>
        <v>202</v>
      </c>
    </row>
    <row r="18" spans="1:64" ht="12.75">
      <c r="A18" s="80" t="s">
        <v>216</v>
      </c>
      <c r="B18" s="20"/>
      <c r="C18" s="20">
        <v>15</v>
      </c>
      <c r="D18" s="20">
        <v>8</v>
      </c>
      <c r="E18" s="20">
        <v>40</v>
      </c>
      <c r="F18" s="20">
        <v>6</v>
      </c>
      <c r="G18" s="20"/>
      <c r="H18" s="20"/>
      <c r="I18" s="20">
        <v>4</v>
      </c>
      <c r="J18" s="20"/>
      <c r="K18" s="20">
        <v>39</v>
      </c>
      <c r="L18" s="20">
        <v>2</v>
      </c>
      <c r="M18" s="20"/>
      <c r="N18" s="20"/>
      <c r="O18" s="20">
        <v>20</v>
      </c>
      <c r="P18" s="20"/>
      <c r="Q18" s="20"/>
      <c r="R18" s="20"/>
      <c r="S18" s="20"/>
      <c r="T18" s="20"/>
      <c r="U18" s="20">
        <v>19</v>
      </c>
      <c r="V18" s="20">
        <v>6</v>
      </c>
      <c r="W18" s="20">
        <v>1</v>
      </c>
      <c r="X18" s="20">
        <v>38</v>
      </c>
      <c r="Y18" s="20"/>
      <c r="Z18" s="20">
        <v>10</v>
      </c>
      <c r="AA18" s="20">
        <v>2</v>
      </c>
      <c r="AB18" s="20"/>
      <c r="AC18" s="20"/>
      <c r="AD18" s="20"/>
      <c r="AE18" s="20"/>
      <c r="AF18" s="20"/>
      <c r="AG18" s="20"/>
      <c r="AH18" s="20"/>
      <c r="AI18" s="20"/>
      <c r="AJ18" s="20"/>
      <c r="AK18" s="20">
        <v>3</v>
      </c>
      <c r="AL18" s="84">
        <f t="shared" si="0"/>
        <v>213</v>
      </c>
      <c r="AM18" s="55"/>
      <c r="AN18" s="20">
        <v>3</v>
      </c>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84">
        <f t="shared" si="1"/>
        <v>216</v>
      </c>
    </row>
    <row r="19" spans="1:64" ht="12.75">
      <c r="A19" s="80" t="s">
        <v>219</v>
      </c>
      <c r="B19" s="20">
        <v>2</v>
      </c>
      <c r="C19" s="20"/>
      <c r="D19" s="20">
        <v>2</v>
      </c>
      <c r="E19" s="20">
        <v>18</v>
      </c>
      <c r="F19" s="20"/>
      <c r="G19" s="20"/>
      <c r="H19" s="20"/>
      <c r="I19" s="20"/>
      <c r="J19" s="20"/>
      <c r="K19" s="20">
        <v>7</v>
      </c>
      <c r="L19" s="20"/>
      <c r="M19" s="20"/>
      <c r="N19" s="20"/>
      <c r="O19" s="20">
        <v>18</v>
      </c>
      <c r="P19" s="20">
        <v>2</v>
      </c>
      <c r="Q19" s="20"/>
      <c r="R19" s="20"/>
      <c r="S19" s="20"/>
      <c r="T19" s="20"/>
      <c r="U19" s="20">
        <v>88</v>
      </c>
      <c r="V19" s="20">
        <v>20</v>
      </c>
      <c r="W19" s="20"/>
      <c r="X19" s="20">
        <v>11</v>
      </c>
      <c r="Y19" s="20"/>
      <c r="Z19" s="20"/>
      <c r="AA19" s="20"/>
      <c r="AB19" s="20">
        <v>1</v>
      </c>
      <c r="AC19" s="20">
        <v>2</v>
      </c>
      <c r="AD19" s="20"/>
      <c r="AE19" s="20"/>
      <c r="AF19" s="20"/>
      <c r="AG19" s="20"/>
      <c r="AH19" s="20"/>
      <c r="AI19" s="20"/>
      <c r="AJ19" s="20">
        <v>7</v>
      </c>
      <c r="AK19" s="20"/>
      <c r="AL19" s="84">
        <f t="shared" si="0"/>
        <v>178</v>
      </c>
      <c r="AM19" s="55"/>
      <c r="AN19" s="20">
        <v>7</v>
      </c>
      <c r="AO19" s="20"/>
      <c r="AP19" s="20"/>
      <c r="AQ19" s="20"/>
      <c r="AR19" s="20"/>
      <c r="AS19" s="20"/>
      <c r="AT19" s="20"/>
      <c r="AU19" s="20"/>
      <c r="AV19" s="20"/>
      <c r="AW19" s="20"/>
      <c r="AX19" s="20"/>
      <c r="AY19" s="20"/>
      <c r="AZ19" s="20"/>
      <c r="BA19" s="20"/>
      <c r="BB19" s="20"/>
      <c r="BC19" s="20"/>
      <c r="BD19" s="20"/>
      <c r="BE19" s="20"/>
      <c r="BF19" s="20">
        <v>2</v>
      </c>
      <c r="BG19" s="20"/>
      <c r="BH19" s="20"/>
      <c r="BI19" s="20"/>
      <c r="BJ19" s="20"/>
      <c r="BK19" s="20"/>
      <c r="BL19" s="84">
        <f t="shared" si="1"/>
        <v>187</v>
      </c>
    </row>
    <row r="20" spans="1:64" ht="12.75">
      <c r="A20" s="80" t="s">
        <v>301</v>
      </c>
      <c r="B20" s="20">
        <v>3</v>
      </c>
      <c r="C20" s="20"/>
      <c r="D20" s="20"/>
      <c r="E20" s="20"/>
      <c r="F20" s="20"/>
      <c r="G20" s="20"/>
      <c r="H20" s="20"/>
      <c r="I20" s="20"/>
      <c r="J20" s="20"/>
      <c r="K20" s="20"/>
      <c r="L20" s="20"/>
      <c r="M20" s="20"/>
      <c r="N20" s="20"/>
      <c r="O20" s="20"/>
      <c r="P20" s="20"/>
      <c r="Q20" s="20"/>
      <c r="R20" s="20">
        <v>91</v>
      </c>
      <c r="S20" s="20"/>
      <c r="T20" s="20"/>
      <c r="U20" s="20">
        <v>15</v>
      </c>
      <c r="V20" s="20">
        <v>27</v>
      </c>
      <c r="W20" s="20"/>
      <c r="X20" s="20"/>
      <c r="Y20" s="20"/>
      <c r="Z20" s="20"/>
      <c r="AA20" s="20"/>
      <c r="AB20" s="20"/>
      <c r="AC20" s="20"/>
      <c r="AD20" s="20"/>
      <c r="AE20" s="20"/>
      <c r="AF20" s="20"/>
      <c r="AG20" s="20"/>
      <c r="AH20" s="20"/>
      <c r="AI20" s="20"/>
      <c r="AJ20" s="20"/>
      <c r="AK20" s="20"/>
      <c r="AL20" s="84">
        <f t="shared" si="0"/>
        <v>136</v>
      </c>
      <c r="AM20" s="55"/>
      <c r="AN20" s="20">
        <v>5</v>
      </c>
      <c r="AO20" s="20"/>
      <c r="AP20" s="20"/>
      <c r="AQ20" s="20"/>
      <c r="AR20" s="20"/>
      <c r="AS20" s="20"/>
      <c r="AT20" s="20"/>
      <c r="AU20" s="20"/>
      <c r="AV20" s="20"/>
      <c r="AW20" s="20"/>
      <c r="AX20" s="20">
        <v>2</v>
      </c>
      <c r="AY20" s="20"/>
      <c r="AZ20" s="20"/>
      <c r="BA20" s="20"/>
      <c r="BB20" s="20"/>
      <c r="BC20" s="20"/>
      <c r="BD20" s="20"/>
      <c r="BE20" s="20"/>
      <c r="BF20" s="20"/>
      <c r="BG20" s="20"/>
      <c r="BH20" s="20"/>
      <c r="BI20" s="20"/>
      <c r="BJ20" s="20"/>
      <c r="BK20" s="20"/>
      <c r="BL20" s="84">
        <f t="shared" si="1"/>
        <v>143</v>
      </c>
    </row>
    <row r="21" spans="1:64" ht="12.75">
      <c r="A21" s="21" t="s">
        <v>349</v>
      </c>
      <c r="B21" s="20">
        <v>1</v>
      </c>
      <c r="C21" s="20"/>
      <c r="D21" s="20"/>
      <c r="E21" s="20"/>
      <c r="F21" s="20"/>
      <c r="G21" s="20"/>
      <c r="H21" s="20"/>
      <c r="I21" s="20"/>
      <c r="J21" s="20"/>
      <c r="K21" s="20"/>
      <c r="L21" s="20"/>
      <c r="M21" s="20"/>
      <c r="N21" s="20"/>
      <c r="O21" s="20">
        <v>9</v>
      </c>
      <c r="P21" s="20">
        <v>1</v>
      </c>
      <c r="Q21" s="20"/>
      <c r="R21" s="20">
        <v>78</v>
      </c>
      <c r="S21" s="20">
        <v>5</v>
      </c>
      <c r="T21" s="20">
        <v>8</v>
      </c>
      <c r="U21" s="20">
        <v>48</v>
      </c>
      <c r="V21" s="20">
        <v>37</v>
      </c>
      <c r="W21" s="20"/>
      <c r="X21" s="20"/>
      <c r="Y21" s="20"/>
      <c r="Z21" s="20"/>
      <c r="AA21" s="20">
        <v>6</v>
      </c>
      <c r="AB21" s="20">
        <v>7</v>
      </c>
      <c r="AC21" s="20">
        <v>6</v>
      </c>
      <c r="AD21" s="20"/>
      <c r="AE21" s="20"/>
      <c r="AF21" s="20"/>
      <c r="AG21" s="20"/>
      <c r="AH21" s="20"/>
      <c r="AI21" s="20"/>
      <c r="AJ21" s="20"/>
      <c r="AK21" s="20"/>
      <c r="AL21" s="84">
        <f t="shared" si="0"/>
        <v>206</v>
      </c>
      <c r="AM21" s="55"/>
      <c r="AN21" s="20">
        <v>11</v>
      </c>
      <c r="AO21" s="20"/>
      <c r="AP21" s="20"/>
      <c r="AQ21" s="20"/>
      <c r="AR21" s="20"/>
      <c r="AS21" s="20"/>
      <c r="AT21" s="20"/>
      <c r="AU21" s="20"/>
      <c r="AV21" s="20"/>
      <c r="AW21" s="20"/>
      <c r="AX21" s="20">
        <v>24</v>
      </c>
      <c r="AY21" s="20"/>
      <c r="AZ21" s="20"/>
      <c r="BA21" s="20"/>
      <c r="BB21" s="20"/>
      <c r="BC21" s="20"/>
      <c r="BD21" s="20"/>
      <c r="BE21" s="20"/>
      <c r="BF21" s="20"/>
      <c r="BG21" s="20"/>
      <c r="BH21" s="20"/>
      <c r="BI21" s="20"/>
      <c r="BJ21" s="20"/>
      <c r="BK21" s="20"/>
      <c r="BL21" s="84">
        <f t="shared" si="1"/>
        <v>241</v>
      </c>
    </row>
    <row r="22" spans="1:64" ht="12.75">
      <c r="A22" s="21" t="s">
        <v>288</v>
      </c>
      <c r="B22" s="20"/>
      <c r="C22" s="20"/>
      <c r="D22" s="20"/>
      <c r="E22" s="20"/>
      <c r="F22" s="20"/>
      <c r="G22" s="20"/>
      <c r="H22" s="20"/>
      <c r="I22" s="20"/>
      <c r="J22" s="20"/>
      <c r="K22" s="20"/>
      <c r="L22" s="20"/>
      <c r="M22" s="20"/>
      <c r="N22" s="20"/>
      <c r="O22" s="20"/>
      <c r="P22" s="20"/>
      <c r="Q22" s="20"/>
      <c r="R22" s="20">
        <v>1</v>
      </c>
      <c r="S22" s="20"/>
      <c r="T22" s="20"/>
      <c r="U22" s="20"/>
      <c r="V22" s="20"/>
      <c r="W22" s="20"/>
      <c r="X22" s="20"/>
      <c r="Y22" s="20"/>
      <c r="Z22" s="20"/>
      <c r="AA22" s="20"/>
      <c r="AB22" s="20"/>
      <c r="AC22" s="20"/>
      <c r="AD22" s="20"/>
      <c r="AE22" s="20"/>
      <c r="AF22" s="20"/>
      <c r="AG22" s="20"/>
      <c r="AH22" s="20"/>
      <c r="AI22" s="20"/>
      <c r="AJ22" s="20"/>
      <c r="AK22" s="20"/>
      <c r="AL22" s="84">
        <f t="shared" si="0"/>
        <v>1</v>
      </c>
      <c r="AM22" s="55"/>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84">
        <f t="shared" si="1"/>
        <v>1</v>
      </c>
    </row>
    <row r="23" spans="1:64" ht="12.75">
      <c r="A23" s="21" t="s">
        <v>221</v>
      </c>
      <c r="B23" s="20">
        <v>4</v>
      </c>
      <c r="C23" s="20"/>
      <c r="D23" s="20"/>
      <c r="E23" s="20"/>
      <c r="F23" s="20"/>
      <c r="G23" s="20"/>
      <c r="H23" s="20"/>
      <c r="I23" s="20"/>
      <c r="J23" s="20"/>
      <c r="K23" s="20"/>
      <c r="L23" s="20"/>
      <c r="M23" s="20"/>
      <c r="N23" s="20"/>
      <c r="O23" s="20"/>
      <c r="P23" s="20"/>
      <c r="Q23" s="20"/>
      <c r="R23" s="20">
        <v>20</v>
      </c>
      <c r="S23" s="20"/>
      <c r="T23" s="20"/>
      <c r="U23" s="20"/>
      <c r="V23" s="20"/>
      <c r="W23" s="20"/>
      <c r="X23" s="20"/>
      <c r="Y23" s="20"/>
      <c r="Z23" s="20"/>
      <c r="AA23" s="20"/>
      <c r="AB23" s="20"/>
      <c r="AC23" s="20"/>
      <c r="AD23" s="20"/>
      <c r="AE23" s="20"/>
      <c r="AF23" s="20"/>
      <c r="AG23" s="20"/>
      <c r="AH23" s="20"/>
      <c r="AI23" s="20"/>
      <c r="AJ23" s="20"/>
      <c r="AK23" s="20"/>
      <c r="AL23" s="84">
        <f t="shared" si="0"/>
        <v>24</v>
      </c>
      <c r="AM23" s="55"/>
      <c r="AN23" s="20">
        <v>2</v>
      </c>
      <c r="AO23" s="20"/>
      <c r="AP23" s="20"/>
      <c r="AQ23" s="20"/>
      <c r="AR23" s="20"/>
      <c r="AS23" s="20"/>
      <c r="AT23" s="20"/>
      <c r="AU23" s="20"/>
      <c r="AV23" s="20"/>
      <c r="AW23" s="20"/>
      <c r="AX23" s="20">
        <v>2</v>
      </c>
      <c r="AY23" s="20"/>
      <c r="AZ23" s="20"/>
      <c r="BA23" s="20"/>
      <c r="BB23" s="20"/>
      <c r="BC23" s="20"/>
      <c r="BD23" s="20"/>
      <c r="BE23" s="20"/>
      <c r="BF23" s="20"/>
      <c r="BG23" s="20"/>
      <c r="BH23" s="20"/>
      <c r="BI23" s="20"/>
      <c r="BJ23" s="20"/>
      <c r="BK23" s="20"/>
      <c r="BL23" s="84">
        <f t="shared" si="1"/>
        <v>28</v>
      </c>
    </row>
    <row r="24" spans="1:64" ht="12.75">
      <c r="A24" s="21" t="s">
        <v>222</v>
      </c>
      <c r="B24" s="20"/>
      <c r="C24" s="20"/>
      <c r="D24" s="20"/>
      <c r="E24" s="20"/>
      <c r="F24" s="20"/>
      <c r="G24" s="20"/>
      <c r="H24" s="20"/>
      <c r="I24" s="20"/>
      <c r="J24" s="20"/>
      <c r="K24" s="20"/>
      <c r="L24" s="20"/>
      <c r="M24" s="20"/>
      <c r="N24" s="20"/>
      <c r="O24" s="20"/>
      <c r="P24" s="20"/>
      <c r="Q24" s="20"/>
      <c r="R24" s="20">
        <v>6</v>
      </c>
      <c r="S24" s="20"/>
      <c r="T24" s="20">
        <v>4</v>
      </c>
      <c r="U24" s="20"/>
      <c r="V24" s="20"/>
      <c r="W24" s="20"/>
      <c r="X24" s="20"/>
      <c r="Y24" s="20"/>
      <c r="Z24" s="20"/>
      <c r="AA24" s="20"/>
      <c r="AB24" s="20"/>
      <c r="AC24" s="20"/>
      <c r="AD24" s="20"/>
      <c r="AE24" s="20"/>
      <c r="AF24" s="20"/>
      <c r="AG24" s="20"/>
      <c r="AH24" s="20"/>
      <c r="AI24" s="20"/>
      <c r="AJ24" s="20"/>
      <c r="AK24" s="20"/>
      <c r="AL24" s="84">
        <f t="shared" si="0"/>
        <v>10</v>
      </c>
      <c r="AM24" s="55"/>
      <c r="AN24" s="20">
        <v>3</v>
      </c>
      <c r="AO24" s="20"/>
      <c r="AP24" s="20"/>
      <c r="AQ24" s="20"/>
      <c r="AR24" s="20"/>
      <c r="AS24" s="20"/>
      <c r="AT24" s="20"/>
      <c r="AU24" s="20"/>
      <c r="AV24" s="20"/>
      <c r="AW24" s="20"/>
      <c r="AX24" s="20">
        <v>2</v>
      </c>
      <c r="AY24" s="20"/>
      <c r="AZ24" s="20"/>
      <c r="BA24" s="20"/>
      <c r="BB24" s="20"/>
      <c r="BC24" s="20"/>
      <c r="BD24" s="20"/>
      <c r="BE24" s="20"/>
      <c r="BF24" s="20"/>
      <c r="BG24" s="20"/>
      <c r="BH24" s="20"/>
      <c r="BI24" s="20"/>
      <c r="BJ24" s="20"/>
      <c r="BK24" s="20"/>
      <c r="BL24" s="84">
        <f t="shared" si="1"/>
        <v>15</v>
      </c>
    </row>
    <row r="25" spans="1:64" ht="12.75">
      <c r="A25" s="81" t="s">
        <v>319</v>
      </c>
      <c r="B25" s="20"/>
      <c r="C25" s="20"/>
      <c r="D25" s="20"/>
      <c r="E25" s="20"/>
      <c r="F25" s="20"/>
      <c r="G25" s="20"/>
      <c r="H25" s="20"/>
      <c r="I25" s="20"/>
      <c r="J25" s="20"/>
      <c r="K25" s="20"/>
      <c r="L25" s="20"/>
      <c r="M25" s="20"/>
      <c r="N25" s="20"/>
      <c r="O25" s="20">
        <v>30</v>
      </c>
      <c r="P25" s="20"/>
      <c r="Q25" s="20"/>
      <c r="R25" s="20">
        <v>27</v>
      </c>
      <c r="S25" s="20"/>
      <c r="T25" s="20"/>
      <c r="U25" s="20"/>
      <c r="V25" s="20"/>
      <c r="W25" s="20"/>
      <c r="X25" s="20"/>
      <c r="Y25" s="20"/>
      <c r="Z25" s="20"/>
      <c r="AA25" s="20"/>
      <c r="AB25" s="20"/>
      <c r="AC25" s="20"/>
      <c r="AD25" s="20"/>
      <c r="AE25" s="20"/>
      <c r="AF25" s="20"/>
      <c r="AG25" s="20"/>
      <c r="AH25" s="20"/>
      <c r="AI25" s="20"/>
      <c r="AJ25" s="20"/>
      <c r="AK25" s="20"/>
      <c r="AL25" s="84">
        <f aca="true" t="shared" si="2" ref="AL25:AL34">SUM(B25:AK25)</f>
        <v>57</v>
      </c>
      <c r="AM25" s="55"/>
      <c r="AN25" s="20">
        <v>1</v>
      </c>
      <c r="AO25" s="20"/>
      <c r="AP25" s="20"/>
      <c r="AQ25" s="20"/>
      <c r="AR25" s="20"/>
      <c r="AS25" s="20"/>
      <c r="AT25" s="20">
        <v>1</v>
      </c>
      <c r="AU25" s="20"/>
      <c r="AV25" s="20"/>
      <c r="AW25" s="20"/>
      <c r="AX25" s="20"/>
      <c r="AY25" s="20"/>
      <c r="AZ25" s="20"/>
      <c r="BA25" s="20"/>
      <c r="BB25" s="20"/>
      <c r="BC25" s="20"/>
      <c r="BD25" s="20"/>
      <c r="BE25" s="20"/>
      <c r="BF25" s="20"/>
      <c r="BG25" s="20"/>
      <c r="BH25" s="20"/>
      <c r="BI25" s="20"/>
      <c r="BJ25" s="20"/>
      <c r="BK25" s="20"/>
      <c r="BL25" s="84">
        <f t="shared" si="1"/>
        <v>59</v>
      </c>
    </row>
    <row r="26" spans="1:64" ht="12.75">
      <c r="A26" s="81" t="s">
        <v>226</v>
      </c>
      <c r="B26" s="20"/>
      <c r="C26" s="20"/>
      <c r="D26" s="20"/>
      <c r="E26" s="20"/>
      <c r="F26" s="20"/>
      <c r="G26" s="20"/>
      <c r="H26" s="20"/>
      <c r="I26" s="20"/>
      <c r="J26" s="20"/>
      <c r="K26" s="20"/>
      <c r="L26" s="20"/>
      <c r="M26" s="20"/>
      <c r="N26" s="20"/>
      <c r="O26" s="20"/>
      <c r="P26" s="20"/>
      <c r="Q26" s="20"/>
      <c r="R26" s="20">
        <v>25</v>
      </c>
      <c r="S26" s="20"/>
      <c r="T26" s="20"/>
      <c r="U26" s="20"/>
      <c r="V26" s="20">
        <v>7</v>
      </c>
      <c r="W26" s="20"/>
      <c r="X26" s="20"/>
      <c r="Y26" s="20"/>
      <c r="Z26" s="20"/>
      <c r="AA26" s="20"/>
      <c r="AB26" s="20"/>
      <c r="AC26" s="20"/>
      <c r="AD26" s="20"/>
      <c r="AE26" s="20"/>
      <c r="AF26" s="20"/>
      <c r="AG26" s="20">
        <v>1</v>
      </c>
      <c r="AH26" s="20"/>
      <c r="AI26" s="20">
        <v>1</v>
      </c>
      <c r="AJ26" s="20"/>
      <c r="AK26" s="20"/>
      <c r="AL26" s="84">
        <f t="shared" si="2"/>
        <v>34</v>
      </c>
      <c r="AM26" s="55"/>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84">
        <f t="shared" si="1"/>
        <v>34</v>
      </c>
    </row>
    <row r="27" spans="1:64" ht="12.75">
      <c r="A27" s="81" t="s">
        <v>281</v>
      </c>
      <c r="B27" s="20"/>
      <c r="C27" s="20"/>
      <c r="D27" s="20"/>
      <c r="E27" s="20"/>
      <c r="F27" s="20"/>
      <c r="G27" s="20"/>
      <c r="H27" s="20"/>
      <c r="I27" s="20"/>
      <c r="J27" s="20"/>
      <c r="K27" s="20"/>
      <c r="L27" s="20"/>
      <c r="M27" s="20"/>
      <c r="N27" s="20"/>
      <c r="O27" s="20"/>
      <c r="P27" s="20"/>
      <c r="Q27" s="20"/>
      <c r="R27" s="20">
        <v>82</v>
      </c>
      <c r="S27" s="20"/>
      <c r="T27" s="20"/>
      <c r="U27" s="20"/>
      <c r="V27" s="20">
        <v>13</v>
      </c>
      <c r="W27" s="20"/>
      <c r="X27" s="20"/>
      <c r="Y27" s="20"/>
      <c r="Z27" s="20"/>
      <c r="AA27" s="20"/>
      <c r="AB27" s="20"/>
      <c r="AC27" s="20"/>
      <c r="AD27" s="20"/>
      <c r="AE27" s="20"/>
      <c r="AF27" s="20"/>
      <c r="AG27" s="20"/>
      <c r="AH27" s="20">
        <v>5</v>
      </c>
      <c r="AI27" s="20"/>
      <c r="AJ27" s="20"/>
      <c r="AK27" s="20"/>
      <c r="AL27" s="84">
        <f t="shared" si="2"/>
        <v>100</v>
      </c>
      <c r="AM27" s="55"/>
      <c r="AN27" s="20">
        <v>47</v>
      </c>
      <c r="AO27" s="20"/>
      <c r="AP27" s="20"/>
      <c r="AQ27" s="20"/>
      <c r="AR27" s="20"/>
      <c r="AS27" s="20"/>
      <c r="AT27" s="20"/>
      <c r="AU27" s="20"/>
      <c r="AV27" s="20">
        <v>7</v>
      </c>
      <c r="AW27" s="20">
        <v>4</v>
      </c>
      <c r="AX27" s="20"/>
      <c r="AY27" s="20"/>
      <c r="AZ27" s="20"/>
      <c r="BA27" s="20"/>
      <c r="BB27" s="20"/>
      <c r="BC27" s="20"/>
      <c r="BD27" s="20"/>
      <c r="BE27" s="20"/>
      <c r="BF27" s="20"/>
      <c r="BG27" s="20"/>
      <c r="BH27" s="20"/>
      <c r="BI27" s="20"/>
      <c r="BJ27" s="20"/>
      <c r="BK27" s="20"/>
      <c r="BL27" s="84">
        <f t="shared" si="1"/>
        <v>158</v>
      </c>
    </row>
    <row r="28" spans="1:64" ht="12.75">
      <c r="A28" s="80" t="s">
        <v>129</v>
      </c>
      <c r="B28" s="20"/>
      <c r="C28" s="20"/>
      <c r="D28" s="20"/>
      <c r="E28" s="20"/>
      <c r="F28" s="20">
        <v>1</v>
      </c>
      <c r="G28" s="20"/>
      <c r="H28" s="20"/>
      <c r="I28" s="20"/>
      <c r="J28" s="20"/>
      <c r="K28" s="20"/>
      <c r="L28" s="20"/>
      <c r="M28" s="20"/>
      <c r="N28" s="20"/>
      <c r="O28" s="20"/>
      <c r="P28" s="20"/>
      <c r="Q28" s="20"/>
      <c r="R28" s="20">
        <v>1</v>
      </c>
      <c r="S28" s="20"/>
      <c r="T28" s="20">
        <v>3</v>
      </c>
      <c r="U28" s="20">
        <v>22</v>
      </c>
      <c r="V28" s="20">
        <v>1</v>
      </c>
      <c r="W28" s="20"/>
      <c r="X28" s="20"/>
      <c r="Y28" s="20"/>
      <c r="Z28" s="20"/>
      <c r="AA28" s="20"/>
      <c r="AB28" s="20"/>
      <c r="AC28" s="20"/>
      <c r="AD28" s="20"/>
      <c r="AE28" s="20"/>
      <c r="AF28" s="20"/>
      <c r="AG28" s="20"/>
      <c r="AH28" s="20"/>
      <c r="AI28" s="20"/>
      <c r="AJ28" s="20"/>
      <c r="AK28" s="20"/>
      <c r="AL28" s="84">
        <f t="shared" si="2"/>
        <v>28</v>
      </c>
      <c r="AM28" s="55"/>
      <c r="AN28" s="20">
        <v>1</v>
      </c>
      <c r="AO28" s="20"/>
      <c r="AP28" s="20"/>
      <c r="AQ28" s="20"/>
      <c r="AR28" s="20"/>
      <c r="AS28" s="20"/>
      <c r="AT28" s="20"/>
      <c r="AU28" s="20"/>
      <c r="AV28" s="20"/>
      <c r="AW28" s="20">
        <v>1</v>
      </c>
      <c r="AX28" s="20">
        <v>1</v>
      </c>
      <c r="AY28" s="20">
        <v>1</v>
      </c>
      <c r="AZ28" s="20"/>
      <c r="BA28" s="20"/>
      <c r="BB28" s="20"/>
      <c r="BC28" s="20"/>
      <c r="BD28" s="20"/>
      <c r="BE28" s="20"/>
      <c r="BF28" s="20"/>
      <c r="BG28" s="20"/>
      <c r="BH28" s="20"/>
      <c r="BI28" s="20"/>
      <c r="BJ28" s="20"/>
      <c r="BK28" s="20"/>
      <c r="BL28" s="84">
        <f t="shared" si="1"/>
        <v>32</v>
      </c>
    </row>
    <row r="29" spans="1:64" ht="12.75">
      <c r="A29" s="80" t="s">
        <v>229</v>
      </c>
      <c r="B29" s="20"/>
      <c r="C29" s="20"/>
      <c r="D29" s="20"/>
      <c r="E29" s="20"/>
      <c r="F29" s="20"/>
      <c r="G29" s="20"/>
      <c r="H29" s="20"/>
      <c r="I29" s="20"/>
      <c r="J29" s="20"/>
      <c r="K29" s="20"/>
      <c r="L29" s="20"/>
      <c r="M29" s="20"/>
      <c r="N29" s="20"/>
      <c r="O29" s="20"/>
      <c r="P29" s="20"/>
      <c r="Q29" s="20"/>
      <c r="R29" s="20">
        <v>4</v>
      </c>
      <c r="S29" s="20"/>
      <c r="T29" s="20"/>
      <c r="U29" s="20"/>
      <c r="V29" s="20"/>
      <c r="W29" s="20"/>
      <c r="X29" s="20"/>
      <c r="Y29" s="20"/>
      <c r="Z29" s="20"/>
      <c r="AA29" s="20"/>
      <c r="AB29" s="20"/>
      <c r="AC29" s="20"/>
      <c r="AD29" s="20"/>
      <c r="AE29" s="20"/>
      <c r="AF29" s="20"/>
      <c r="AG29" s="20"/>
      <c r="AH29" s="20"/>
      <c r="AI29" s="20"/>
      <c r="AJ29" s="20"/>
      <c r="AK29" s="20"/>
      <c r="AL29" s="84">
        <f t="shared" si="2"/>
        <v>4</v>
      </c>
      <c r="AM29" s="55"/>
      <c r="AN29" s="20">
        <v>1</v>
      </c>
      <c r="AO29" s="20">
        <v>2</v>
      </c>
      <c r="AP29" s="20"/>
      <c r="AQ29" s="20">
        <v>1</v>
      </c>
      <c r="AR29" s="20">
        <v>1</v>
      </c>
      <c r="AS29" s="20"/>
      <c r="AT29" s="20"/>
      <c r="AU29" s="20"/>
      <c r="AV29" s="20"/>
      <c r="AW29" s="20">
        <v>1</v>
      </c>
      <c r="AX29" s="20"/>
      <c r="AY29" s="20"/>
      <c r="AZ29" s="20"/>
      <c r="BA29" s="20"/>
      <c r="BB29" s="20"/>
      <c r="BC29" s="20"/>
      <c r="BD29" s="20"/>
      <c r="BE29" s="20"/>
      <c r="BF29" s="20"/>
      <c r="BG29" s="20"/>
      <c r="BH29" s="20"/>
      <c r="BI29" s="20"/>
      <c r="BJ29" s="20"/>
      <c r="BK29" s="20"/>
      <c r="BL29" s="84">
        <f t="shared" si="1"/>
        <v>10</v>
      </c>
    </row>
    <row r="30" spans="1:64" ht="12.75">
      <c r="A30" s="80" t="s">
        <v>233</v>
      </c>
      <c r="B30" s="20"/>
      <c r="C30" s="20"/>
      <c r="D30" s="20"/>
      <c r="E30" s="20"/>
      <c r="F30" s="20"/>
      <c r="G30" s="20"/>
      <c r="H30" s="20"/>
      <c r="I30" s="20"/>
      <c r="J30" s="20"/>
      <c r="K30" s="20"/>
      <c r="L30" s="20"/>
      <c r="M30" s="20"/>
      <c r="N30" s="20"/>
      <c r="O30" s="20"/>
      <c r="P30" s="20">
        <v>17</v>
      </c>
      <c r="Q30" s="20"/>
      <c r="R30" s="20">
        <v>2</v>
      </c>
      <c r="S30" s="20"/>
      <c r="T30" s="20"/>
      <c r="U30" s="20"/>
      <c r="V30" s="20"/>
      <c r="W30" s="20"/>
      <c r="X30" s="20"/>
      <c r="Y30" s="20"/>
      <c r="Z30" s="20"/>
      <c r="AA30" s="20"/>
      <c r="AB30" s="20"/>
      <c r="AC30" s="20"/>
      <c r="AD30" s="20"/>
      <c r="AE30" s="20"/>
      <c r="AF30" s="20"/>
      <c r="AG30" s="20"/>
      <c r="AH30" s="20"/>
      <c r="AI30" s="20"/>
      <c r="AJ30" s="20"/>
      <c r="AK30" s="20"/>
      <c r="AL30" s="84">
        <f t="shared" si="2"/>
        <v>19</v>
      </c>
      <c r="AM30" s="55"/>
      <c r="AN30" s="20">
        <v>2</v>
      </c>
      <c r="AO30" s="20"/>
      <c r="AP30" s="20"/>
      <c r="AQ30" s="20"/>
      <c r="AR30" s="20"/>
      <c r="AS30" s="20"/>
      <c r="AT30" s="20"/>
      <c r="AU30" s="20"/>
      <c r="AV30" s="20"/>
      <c r="AW30" s="20"/>
      <c r="AX30" s="20">
        <v>2</v>
      </c>
      <c r="AY30" s="20"/>
      <c r="AZ30" s="20"/>
      <c r="BA30" s="20"/>
      <c r="BB30" s="20"/>
      <c r="BC30" s="20"/>
      <c r="BD30" s="20"/>
      <c r="BE30" s="20"/>
      <c r="BF30" s="20"/>
      <c r="BG30" s="20"/>
      <c r="BH30" s="20"/>
      <c r="BI30" s="20"/>
      <c r="BJ30" s="20"/>
      <c r="BK30" s="20"/>
      <c r="BL30" s="84">
        <f t="shared" si="1"/>
        <v>23</v>
      </c>
    </row>
    <row r="31" spans="1:64" ht="12.75">
      <c r="A31" s="80" t="s">
        <v>236</v>
      </c>
      <c r="B31" s="20"/>
      <c r="C31" s="20"/>
      <c r="D31" s="20"/>
      <c r="E31" s="20"/>
      <c r="F31" s="20"/>
      <c r="G31" s="20"/>
      <c r="H31" s="20"/>
      <c r="I31" s="20"/>
      <c r="J31" s="20"/>
      <c r="K31" s="20"/>
      <c r="L31" s="20"/>
      <c r="M31" s="20"/>
      <c r="N31" s="20"/>
      <c r="O31" s="20"/>
      <c r="P31" s="20"/>
      <c r="Q31" s="20"/>
      <c r="R31" s="20">
        <v>11</v>
      </c>
      <c r="S31" s="20"/>
      <c r="T31" s="20"/>
      <c r="U31" s="20"/>
      <c r="V31" s="20">
        <v>1</v>
      </c>
      <c r="W31" s="20"/>
      <c r="X31" s="20"/>
      <c r="Y31" s="20"/>
      <c r="Z31" s="20"/>
      <c r="AA31" s="20"/>
      <c r="AB31" s="20"/>
      <c r="AC31" s="20"/>
      <c r="AD31" s="20"/>
      <c r="AE31" s="20"/>
      <c r="AF31" s="20"/>
      <c r="AG31" s="20"/>
      <c r="AH31" s="20"/>
      <c r="AI31" s="20"/>
      <c r="AJ31" s="20"/>
      <c r="AK31" s="20"/>
      <c r="AL31" s="84">
        <f t="shared" si="2"/>
        <v>12</v>
      </c>
      <c r="AM31" s="55"/>
      <c r="AN31" s="20">
        <v>2</v>
      </c>
      <c r="AO31" s="20"/>
      <c r="AP31" s="20"/>
      <c r="AQ31" s="20"/>
      <c r="AR31" s="20"/>
      <c r="AS31" s="20">
        <v>1</v>
      </c>
      <c r="AT31" s="20"/>
      <c r="AU31" s="20"/>
      <c r="AV31" s="20">
        <v>2</v>
      </c>
      <c r="AW31" s="20"/>
      <c r="AX31" s="20">
        <v>2</v>
      </c>
      <c r="AY31" s="20"/>
      <c r="AZ31" s="20" t="s">
        <v>377</v>
      </c>
      <c r="BA31" s="20"/>
      <c r="BB31" s="20"/>
      <c r="BC31" s="20"/>
      <c r="BD31" s="20"/>
      <c r="BE31" s="20"/>
      <c r="BF31" s="20"/>
      <c r="BG31" s="20"/>
      <c r="BH31" s="20"/>
      <c r="BI31" s="20"/>
      <c r="BJ31" s="20"/>
      <c r="BK31" s="20"/>
      <c r="BL31" s="84">
        <f t="shared" si="1"/>
        <v>19</v>
      </c>
    </row>
    <row r="32" spans="1:64" ht="12.75">
      <c r="A32" s="80" t="s">
        <v>237</v>
      </c>
      <c r="B32" s="20"/>
      <c r="C32" s="20"/>
      <c r="D32" s="20"/>
      <c r="E32" s="20"/>
      <c r="F32" s="20"/>
      <c r="G32" s="20"/>
      <c r="H32" s="20"/>
      <c r="I32" s="20"/>
      <c r="J32" s="20"/>
      <c r="K32" s="20"/>
      <c r="L32" s="20"/>
      <c r="M32" s="20"/>
      <c r="N32" s="20"/>
      <c r="O32" s="20"/>
      <c r="P32" s="20"/>
      <c r="Q32" s="20">
        <v>20</v>
      </c>
      <c r="R32" s="20"/>
      <c r="S32" s="20"/>
      <c r="T32" s="20"/>
      <c r="U32" s="20"/>
      <c r="V32" s="20"/>
      <c r="W32" s="20"/>
      <c r="X32" s="20"/>
      <c r="Y32" s="20"/>
      <c r="Z32" s="20"/>
      <c r="AA32" s="20"/>
      <c r="AB32" s="20"/>
      <c r="AC32" s="20"/>
      <c r="AD32" s="20"/>
      <c r="AE32" s="20"/>
      <c r="AF32" s="20"/>
      <c r="AG32" s="20"/>
      <c r="AH32" s="20"/>
      <c r="AI32" s="20"/>
      <c r="AJ32" s="20"/>
      <c r="AK32" s="20"/>
      <c r="AL32" s="84">
        <f t="shared" si="2"/>
        <v>20</v>
      </c>
      <c r="AM32" s="55"/>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84">
        <f t="shared" si="1"/>
        <v>20</v>
      </c>
    </row>
    <row r="33" spans="1:64" ht="12.75">
      <c r="A33" s="80" t="s">
        <v>313</v>
      </c>
      <c r="B33" s="20"/>
      <c r="C33" s="20"/>
      <c r="D33" s="20"/>
      <c r="E33" s="20"/>
      <c r="F33" s="20"/>
      <c r="G33" s="20"/>
      <c r="H33" s="20"/>
      <c r="I33" s="20"/>
      <c r="J33" s="20"/>
      <c r="K33" s="20"/>
      <c r="L33" s="20"/>
      <c r="M33" s="20"/>
      <c r="N33" s="20">
        <v>1</v>
      </c>
      <c r="O33" s="20"/>
      <c r="P33" s="20"/>
      <c r="Q33" s="20"/>
      <c r="R33" s="20"/>
      <c r="S33" s="20"/>
      <c r="T33" s="20"/>
      <c r="U33" s="20"/>
      <c r="V33" s="20"/>
      <c r="W33" s="20"/>
      <c r="X33" s="20"/>
      <c r="Y33" s="20"/>
      <c r="Z33" s="20"/>
      <c r="AA33" s="20"/>
      <c r="AB33" s="20"/>
      <c r="AC33" s="20"/>
      <c r="AD33" s="20"/>
      <c r="AE33" s="20"/>
      <c r="AF33" s="20"/>
      <c r="AG33" s="20"/>
      <c r="AH33" s="20"/>
      <c r="AI33" s="20"/>
      <c r="AJ33" s="20"/>
      <c r="AK33" s="20"/>
      <c r="AL33" s="84">
        <f t="shared" si="2"/>
        <v>1</v>
      </c>
      <c r="AM33" s="55"/>
      <c r="AN33" s="20" t="s">
        <v>242</v>
      </c>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84">
        <f t="shared" si="1"/>
        <v>1</v>
      </c>
    </row>
    <row r="34" spans="1:64" ht="12.75">
      <c r="A34" s="80" t="s">
        <v>238</v>
      </c>
      <c r="B34" s="20"/>
      <c r="C34" s="20"/>
      <c r="D34" s="20"/>
      <c r="E34" s="20"/>
      <c r="F34" s="20"/>
      <c r="G34" s="20"/>
      <c r="H34" s="20">
        <v>25</v>
      </c>
      <c r="I34" s="20"/>
      <c r="J34" s="20"/>
      <c r="K34" s="20"/>
      <c r="L34" s="20"/>
      <c r="M34" s="20"/>
      <c r="N34" s="20"/>
      <c r="O34" s="20"/>
      <c r="P34" s="20"/>
      <c r="Q34" s="20"/>
      <c r="R34" s="20"/>
      <c r="S34" s="20"/>
      <c r="T34" s="20"/>
      <c r="U34" s="20"/>
      <c r="V34" s="20">
        <v>1</v>
      </c>
      <c r="W34" s="20"/>
      <c r="X34" s="20"/>
      <c r="Y34" s="20"/>
      <c r="Z34" s="20"/>
      <c r="AA34" s="20"/>
      <c r="AB34" s="20"/>
      <c r="AC34" s="20"/>
      <c r="AD34" s="20">
        <v>8</v>
      </c>
      <c r="AE34" s="20"/>
      <c r="AF34" s="20"/>
      <c r="AG34" s="20">
        <v>1</v>
      </c>
      <c r="AH34" s="20"/>
      <c r="AI34" s="20"/>
      <c r="AJ34" s="20">
        <v>3</v>
      </c>
      <c r="AK34" s="20"/>
      <c r="AL34" s="84">
        <f t="shared" si="2"/>
        <v>38</v>
      </c>
      <c r="AM34" s="55"/>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84">
        <f t="shared" si="1"/>
        <v>38</v>
      </c>
    </row>
    <row r="35" spans="1:64" ht="12.75">
      <c r="A35" s="80" t="s">
        <v>199</v>
      </c>
      <c r="B35" s="20"/>
      <c r="C35" s="20"/>
      <c r="D35" s="20"/>
      <c r="E35" s="20"/>
      <c r="F35" s="20"/>
      <c r="G35" s="20"/>
      <c r="H35" s="20"/>
      <c r="I35" s="20"/>
      <c r="J35" s="20"/>
      <c r="K35" s="20"/>
      <c r="L35" s="20"/>
      <c r="M35" s="20"/>
      <c r="N35" s="20">
        <v>2</v>
      </c>
      <c r="O35" s="20"/>
      <c r="P35" s="20"/>
      <c r="Q35" s="20"/>
      <c r="R35" s="20"/>
      <c r="S35" s="20"/>
      <c r="T35" s="20">
        <v>2</v>
      </c>
      <c r="U35" s="20"/>
      <c r="V35" s="20"/>
      <c r="W35" s="20"/>
      <c r="X35" s="20"/>
      <c r="Y35" s="20"/>
      <c r="Z35" s="20"/>
      <c r="AA35" s="20"/>
      <c r="AB35" s="20"/>
      <c r="AC35" s="20"/>
      <c r="AD35" s="20"/>
      <c r="AE35" s="20"/>
      <c r="AF35" s="20"/>
      <c r="AG35" s="20"/>
      <c r="AH35" s="20"/>
      <c r="AI35" s="20"/>
      <c r="AJ35" s="20"/>
      <c r="AK35" s="20"/>
      <c r="AL35" s="84">
        <f>SUM(B35:AK35)</f>
        <v>4</v>
      </c>
      <c r="AM35" s="55"/>
      <c r="AN35" s="20"/>
      <c r="AO35" s="20"/>
      <c r="AP35" s="20">
        <v>1</v>
      </c>
      <c r="AQ35" s="20"/>
      <c r="AR35" s="20"/>
      <c r="AS35" s="20">
        <v>1</v>
      </c>
      <c r="AT35" s="20"/>
      <c r="AU35" s="20"/>
      <c r="AV35" s="20"/>
      <c r="AW35" s="20"/>
      <c r="AX35" s="20">
        <v>11</v>
      </c>
      <c r="AY35" s="20"/>
      <c r="AZ35" s="20"/>
      <c r="BA35" s="20"/>
      <c r="BB35" s="20">
        <v>26</v>
      </c>
      <c r="BC35" s="20"/>
      <c r="BD35" s="20"/>
      <c r="BE35" s="20"/>
      <c r="BF35" s="20"/>
      <c r="BG35" s="20"/>
      <c r="BH35" s="20"/>
      <c r="BI35" s="20"/>
      <c r="BJ35" s="20"/>
      <c r="BK35" s="20"/>
      <c r="BL35" s="84">
        <f t="shared" si="1"/>
        <v>43</v>
      </c>
    </row>
    <row r="36" spans="1:64" ht="12.75">
      <c r="A36" s="80" t="s">
        <v>293</v>
      </c>
      <c r="B36" s="20"/>
      <c r="C36" s="20"/>
      <c r="D36" s="20"/>
      <c r="E36" s="20"/>
      <c r="F36" s="20"/>
      <c r="G36" s="20"/>
      <c r="H36" s="20"/>
      <c r="I36" s="20"/>
      <c r="J36" s="20"/>
      <c r="K36" s="20"/>
      <c r="L36" s="20"/>
      <c r="M36" s="20"/>
      <c r="N36" s="20"/>
      <c r="O36" s="20"/>
      <c r="P36" s="20"/>
      <c r="Q36" s="20"/>
      <c r="R36" s="20">
        <v>5</v>
      </c>
      <c r="S36" s="20"/>
      <c r="T36" s="20"/>
      <c r="U36" s="20"/>
      <c r="V36" s="20"/>
      <c r="W36" s="20"/>
      <c r="X36" s="20"/>
      <c r="Y36" s="20"/>
      <c r="Z36" s="20"/>
      <c r="AA36" s="20"/>
      <c r="AB36" s="20"/>
      <c r="AC36" s="20"/>
      <c r="AD36" s="20"/>
      <c r="AE36" s="20"/>
      <c r="AF36" s="20"/>
      <c r="AG36" s="20"/>
      <c r="AH36" s="20"/>
      <c r="AI36" s="20"/>
      <c r="AJ36" s="20"/>
      <c r="AK36" s="20"/>
      <c r="AL36" s="84">
        <f>SUM(B36:AK36)</f>
        <v>5</v>
      </c>
      <c r="AM36" s="55"/>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84">
        <f t="shared" si="1"/>
        <v>5</v>
      </c>
    </row>
    <row r="37" spans="1:64" ht="12.75">
      <c r="A37" s="36" t="s">
        <v>196</v>
      </c>
      <c r="B37" s="20"/>
      <c r="C37" s="20"/>
      <c r="D37" s="20"/>
      <c r="E37" s="20"/>
      <c r="F37" s="20"/>
      <c r="G37" s="20"/>
      <c r="H37" s="20"/>
      <c r="I37" s="20"/>
      <c r="J37" s="20"/>
      <c r="K37" s="20"/>
      <c r="L37" s="20"/>
      <c r="M37" s="20"/>
      <c r="N37" s="20"/>
      <c r="O37" s="20"/>
      <c r="P37" s="20"/>
      <c r="Q37" s="20"/>
      <c r="R37" s="20">
        <v>6</v>
      </c>
      <c r="S37" s="20"/>
      <c r="T37" s="20"/>
      <c r="U37" s="20"/>
      <c r="V37" s="20"/>
      <c r="W37" s="20"/>
      <c r="X37" s="20"/>
      <c r="Y37" s="20"/>
      <c r="Z37" s="20"/>
      <c r="AA37" s="20"/>
      <c r="AB37" s="20"/>
      <c r="AC37" s="20"/>
      <c r="AD37" s="20"/>
      <c r="AE37" s="20"/>
      <c r="AF37" s="20">
        <v>1</v>
      </c>
      <c r="AG37" s="20"/>
      <c r="AH37" s="20"/>
      <c r="AI37" s="20"/>
      <c r="AJ37" s="20"/>
      <c r="AK37" s="20"/>
      <c r="AL37" s="84">
        <f>SUM(B37:AK37)</f>
        <v>7</v>
      </c>
      <c r="AM37" s="55"/>
      <c r="AN37" s="20"/>
      <c r="AO37" s="20"/>
      <c r="AP37" s="20"/>
      <c r="AQ37" s="20"/>
      <c r="AR37" s="20"/>
      <c r="AS37" s="20">
        <v>1</v>
      </c>
      <c r="AT37" s="20"/>
      <c r="AU37" s="20"/>
      <c r="AV37" s="20">
        <v>2</v>
      </c>
      <c r="AW37" s="20"/>
      <c r="AX37" s="20"/>
      <c r="AY37" s="20"/>
      <c r="AZ37" s="20"/>
      <c r="BA37" s="20"/>
      <c r="BB37" s="20"/>
      <c r="BC37" s="20"/>
      <c r="BD37" s="20"/>
      <c r="BE37" s="20"/>
      <c r="BF37" s="20"/>
      <c r="BG37" s="20"/>
      <c r="BH37" s="20"/>
      <c r="BI37" s="20"/>
      <c r="BJ37" s="20"/>
      <c r="BK37" s="20"/>
      <c r="BL37" s="84">
        <f t="shared" si="1"/>
        <v>10</v>
      </c>
    </row>
    <row r="38" spans="1:65" s="3" customFormat="1" ht="12.75">
      <c r="A38" s="84" t="s">
        <v>140</v>
      </c>
      <c r="B38" s="84">
        <f aca="true" t="shared" si="3" ref="B38:AK38">SUM(B5:B37)</f>
        <v>15</v>
      </c>
      <c r="C38" s="84">
        <f t="shared" si="3"/>
        <v>77</v>
      </c>
      <c r="D38" s="84">
        <f t="shared" si="3"/>
        <v>10</v>
      </c>
      <c r="E38" s="84">
        <f t="shared" si="3"/>
        <v>131</v>
      </c>
      <c r="F38" s="84">
        <f t="shared" si="3"/>
        <v>17</v>
      </c>
      <c r="G38" s="84">
        <f t="shared" si="3"/>
        <v>0</v>
      </c>
      <c r="H38" s="84">
        <f t="shared" si="3"/>
        <v>25</v>
      </c>
      <c r="I38" s="84">
        <f t="shared" si="3"/>
        <v>28</v>
      </c>
      <c r="J38" s="84">
        <f t="shared" si="3"/>
        <v>0</v>
      </c>
      <c r="K38" s="84">
        <f t="shared" si="3"/>
        <v>282</v>
      </c>
      <c r="L38" s="84">
        <f t="shared" si="3"/>
        <v>3</v>
      </c>
      <c r="M38" s="84">
        <f t="shared" si="3"/>
        <v>0</v>
      </c>
      <c r="N38" s="84">
        <f t="shared" si="3"/>
        <v>3</v>
      </c>
      <c r="O38" s="84">
        <f t="shared" si="3"/>
        <v>475</v>
      </c>
      <c r="P38" s="84">
        <f t="shared" si="3"/>
        <v>21</v>
      </c>
      <c r="Q38" s="84">
        <f t="shared" si="3"/>
        <v>20</v>
      </c>
      <c r="R38" s="84">
        <f t="shared" si="3"/>
        <v>359</v>
      </c>
      <c r="S38" s="84">
        <f t="shared" si="3"/>
        <v>5</v>
      </c>
      <c r="T38" s="84">
        <f t="shared" si="3"/>
        <v>17</v>
      </c>
      <c r="U38" s="84">
        <f t="shared" si="3"/>
        <v>281</v>
      </c>
      <c r="V38" s="84">
        <f t="shared" si="3"/>
        <v>156</v>
      </c>
      <c r="W38" s="84">
        <f t="shared" si="3"/>
        <v>189</v>
      </c>
      <c r="X38" s="84">
        <f t="shared" si="3"/>
        <v>73</v>
      </c>
      <c r="Y38" s="84">
        <f t="shared" si="3"/>
        <v>5</v>
      </c>
      <c r="Z38" s="84">
        <f t="shared" si="3"/>
        <v>10</v>
      </c>
      <c r="AA38" s="84">
        <f t="shared" si="3"/>
        <v>10</v>
      </c>
      <c r="AB38" s="84">
        <f t="shared" si="3"/>
        <v>206</v>
      </c>
      <c r="AC38" s="84">
        <f t="shared" si="3"/>
        <v>8</v>
      </c>
      <c r="AD38" s="84">
        <f t="shared" si="3"/>
        <v>8</v>
      </c>
      <c r="AE38" s="84">
        <f t="shared" si="3"/>
        <v>0</v>
      </c>
      <c r="AF38" s="84">
        <f t="shared" si="3"/>
        <v>1</v>
      </c>
      <c r="AG38" s="84">
        <f t="shared" si="3"/>
        <v>2</v>
      </c>
      <c r="AH38" s="84">
        <f t="shared" si="3"/>
        <v>5</v>
      </c>
      <c r="AI38" s="84">
        <f t="shared" si="3"/>
        <v>1</v>
      </c>
      <c r="AJ38" s="84">
        <f t="shared" si="3"/>
        <v>11</v>
      </c>
      <c r="AK38" s="84">
        <f t="shared" si="3"/>
        <v>9</v>
      </c>
      <c r="AL38" s="84">
        <f>SUM(B38:AJ38)</f>
        <v>2454</v>
      </c>
      <c r="AM38" s="84">
        <f>SUM(AM5:AM37)</f>
        <v>0</v>
      </c>
      <c r="AN38" s="84">
        <f>SUM(AN5:AN37)</f>
        <v>95</v>
      </c>
      <c r="AO38" s="84">
        <f aca="true" t="shared" si="4" ref="AO38:BK38">SUM(AO5:AO37)</f>
        <v>2</v>
      </c>
      <c r="AP38" s="84">
        <f t="shared" si="4"/>
        <v>1</v>
      </c>
      <c r="AQ38" s="84">
        <f t="shared" si="4"/>
        <v>1</v>
      </c>
      <c r="AR38" s="84">
        <f t="shared" si="4"/>
        <v>1</v>
      </c>
      <c r="AS38" s="84">
        <f t="shared" si="4"/>
        <v>3</v>
      </c>
      <c r="AT38" s="84">
        <f t="shared" si="4"/>
        <v>1</v>
      </c>
      <c r="AU38" s="84">
        <f t="shared" si="4"/>
        <v>65</v>
      </c>
      <c r="AV38" s="84">
        <f t="shared" si="4"/>
        <v>11</v>
      </c>
      <c r="AW38" s="84">
        <f t="shared" si="4"/>
        <v>6</v>
      </c>
      <c r="AX38" s="84">
        <f t="shared" si="4"/>
        <v>46</v>
      </c>
      <c r="AY38" s="84">
        <f t="shared" si="4"/>
        <v>1</v>
      </c>
      <c r="AZ38" s="84">
        <f t="shared" si="4"/>
        <v>0</v>
      </c>
      <c r="BA38" s="84">
        <f t="shared" si="4"/>
        <v>52</v>
      </c>
      <c r="BB38" s="84">
        <f t="shared" si="4"/>
        <v>26</v>
      </c>
      <c r="BC38" s="84">
        <f t="shared" si="4"/>
        <v>3</v>
      </c>
      <c r="BD38" s="84">
        <f t="shared" si="4"/>
        <v>1</v>
      </c>
      <c r="BE38" s="84">
        <f t="shared" si="4"/>
        <v>0</v>
      </c>
      <c r="BF38" s="84">
        <f t="shared" si="4"/>
        <v>2</v>
      </c>
      <c r="BG38" s="84">
        <f t="shared" si="4"/>
        <v>0</v>
      </c>
      <c r="BH38" s="84">
        <f t="shared" si="4"/>
        <v>0</v>
      </c>
      <c r="BI38" s="84">
        <f t="shared" si="4"/>
        <v>25</v>
      </c>
      <c r="BJ38" s="84">
        <f t="shared" si="4"/>
        <v>2</v>
      </c>
      <c r="BK38" s="84">
        <f t="shared" si="4"/>
        <v>3</v>
      </c>
      <c r="BL38" s="84">
        <f>SUM(AL38:AX38)</f>
        <v>2686</v>
      </c>
      <c r="BM38" s="14"/>
    </row>
    <row r="39" ht="12.75">
      <c r="AL39" s="86"/>
    </row>
    <row r="40" ht="12.75">
      <c r="AL40" s="86"/>
    </row>
    <row r="41" ht="12.75">
      <c r="AL41" s="86"/>
    </row>
    <row r="42" ht="12.75">
      <c r="AL42" s="86"/>
    </row>
    <row r="43" ht="12.75">
      <c r="AL43" s="86"/>
    </row>
    <row r="44" ht="12.75">
      <c r="AL44" s="86"/>
    </row>
    <row r="45" ht="12.75">
      <c r="AL45" s="86"/>
    </row>
    <row r="46" ht="12.75">
      <c r="AL46" s="86"/>
    </row>
    <row r="47" ht="12.75">
      <c r="AL47" s="86"/>
    </row>
    <row r="48" ht="12.75">
      <c r="AL48" s="86"/>
    </row>
    <row r="49" ht="12.75">
      <c r="AL49" s="86"/>
    </row>
    <row r="50" ht="12.75">
      <c r="AL50" s="86"/>
    </row>
    <row r="51" ht="12.75">
      <c r="AL51" s="86"/>
    </row>
    <row r="52" ht="12.75">
      <c r="AL52" s="86"/>
    </row>
    <row r="53" ht="12.75">
      <c r="AL53" s="86"/>
    </row>
    <row r="54" ht="12.75">
      <c r="AL54" s="86"/>
    </row>
    <row r="55" ht="12.75">
      <c r="AL55" s="86"/>
    </row>
    <row r="56" ht="12.75">
      <c r="AL56" s="86"/>
    </row>
    <row r="57" ht="12.75">
      <c r="AL57" s="86"/>
    </row>
    <row r="58" ht="12.75">
      <c r="AL58" s="86"/>
    </row>
    <row r="59" ht="12.75">
      <c r="AL59" s="86"/>
    </row>
    <row r="60" ht="12.75">
      <c r="AL60" s="86"/>
    </row>
    <row r="61" ht="12.75">
      <c r="AL61" s="86"/>
    </row>
    <row r="62" ht="12.75">
      <c r="AL62" s="86"/>
    </row>
    <row r="63" ht="12.75">
      <c r="AL63" s="86"/>
    </row>
    <row r="64" ht="12.75">
      <c r="AL64" s="86"/>
    </row>
    <row r="65" ht="12.75">
      <c r="AL65" s="86"/>
    </row>
    <row r="66" ht="12.75">
      <c r="AL66" s="86"/>
    </row>
    <row r="67" ht="12.75">
      <c r="AL67" s="86"/>
    </row>
    <row r="68" ht="12.75">
      <c r="AL68" s="86"/>
    </row>
    <row r="69" ht="12.75">
      <c r="AL69" s="86"/>
    </row>
    <row r="70" ht="12.75">
      <c r="AL70" s="86"/>
    </row>
    <row r="71" ht="12.75">
      <c r="AL71" s="86"/>
    </row>
    <row r="72" ht="12.75">
      <c r="AL72" s="86"/>
    </row>
    <row r="73" ht="12.75">
      <c r="AL73" s="86"/>
    </row>
    <row r="74" ht="12.75">
      <c r="AL74" s="86"/>
    </row>
    <row r="75" ht="12.75">
      <c r="AL75" s="86"/>
    </row>
    <row r="76" ht="12.75">
      <c r="AL76" s="86"/>
    </row>
    <row r="77" ht="12.75">
      <c r="AL77" s="86"/>
    </row>
    <row r="78" ht="12.75">
      <c r="AL78" s="86"/>
    </row>
    <row r="79" ht="12.75">
      <c r="AL79" s="86"/>
    </row>
    <row r="80" ht="12.75">
      <c r="AL80" s="86"/>
    </row>
    <row r="81" ht="12.75">
      <c r="AL81" s="86"/>
    </row>
    <row r="82" ht="12.75">
      <c r="AL82" s="86"/>
    </row>
    <row r="83" ht="12.75">
      <c r="AL83" s="86"/>
    </row>
    <row r="84" ht="12.75">
      <c r="AL84" s="86"/>
    </row>
    <row r="85" ht="12.75">
      <c r="AL85" s="86"/>
    </row>
    <row r="86" ht="12.75">
      <c r="AL86" s="86"/>
    </row>
    <row r="87" ht="12.75">
      <c r="AL87" s="86"/>
    </row>
    <row r="88" ht="12.75">
      <c r="AL88" s="86"/>
    </row>
    <row r="89" ht="12.75">
      <c r="AL89" s="86"/>
    </row>
    <row r="90" ht="12.75">
      <c r="AL90" s="86"/>
    </row>
    <row r="91" ht="12.75">
      <c r="AL91" s="86"/>
    </row>
    <row r="92" ht="12.75">
      <c r="AL92" s="86"/>
    </row>
    <row r="93" ht="12.75">
      <c r="AL93" s="86"/>
    </row>
    <row r="94" ht="12.75">
      <c r="AL94" s="86"/>
    </row>
    <row r="95" ht="12.75">
      <c r="AL95" s="86"/>
    </row>
    <row r="96" ht="12.75">
      <c r="AL96" s="86"/>
    </row>
    <row r="97" ht="12.75">
      <c r="AL97" s="86"/>
    </row>
    <row r="98" ht="12.75">
      <c r="AL98" s="86"/>
    </row>
    <row r="99" ht="12.75">
      <c r="AL99" s="86"/>
    </row>
    <row r="100" ht="12.75">
      <c r="AL100" s="86"/>
    </row>
    <row r="101" ht="12.75">
      <c r="AL101" s="86"/>
    </row>
    <row r="102" ht="12.75">
      <c r="AL102" s="86"/>
    </row>
    <row r="103" ht="12.75">
      <c r="AL103" s="86"/>
    </row>
    <row r="104" ht="12.75">
      <c r="AL104" s="86"/>
    </row>
    <row r="105" ht="12.75">
      <c r="AL105" s="86"/>
    </row>
    <row r="106" ht="12.75">
      <c r="AL106" s="86"/>
    </row>
    <row r="107" ht="12.75">
      <c r="AL107" s="86"/>
    </row>
    <row r="108" ht="12.75">
      <c r="AL108" s="86"/>
    </row>
    <row r="109" ht="12.75">
      <c r="AL109" s="86"/>
    </row>
    <row r="110" ht="12.75">
      <c r="AL110" s="86"/>
    </row>
    <row r="111" ht="12.75">
      <c r="AL111" s="86"/>
    </row>
    <row r="112" ht="12.75">
      <c r="AL112" s="86"/>
    </row>
    <row r="113" ht="12.75">
      <c r="AL113" s="86"/>
    </row>
    <row r="114" ht="12.75">
      <c r="AL114" s="86"/>
    </row>
    <row r="115" ht="12.75">
      <c r="AL115" s="86"/>
    </row>
    <row r="116" ht="12.75">
      <c r="AL116" s="86"/>
    </row>
    <row r="117" ht="12.75">
      <c r="AL117" s="86"/>
    </row>
    <row r="118" ht="12.75">
      <c r="AL118" s="86"/>
    </row>
    <row r="119" ht="12.75">
      <c r="AL119" s="86"/>
    </row>
    <row r="120" ht="12.75">
      <c r="AL120" s="86"/>
    </row>
    <row r="121" ht="12.75">
      <c r="AL121" s="86"/>
    </row>
    <row r="122" ht="12.75">
      <c r="AL122" s="86"/>
    </row>
    <row r="123" ht="12.75">
      <c r="AL123" s="86"/>
    </row>
    <row r="124" ht="12.75">
      <c r="AL124" s="86"/>
    </row>
    <row r="125" ht="12.75">
      <c r="AL125" s="86"/>
    </row>
    <row r="126" ht="12.75">
      <c r="AL126" s="86"/>
    </row>
    <row r="127" ht="12.75">
      <c r="AL127" s="86"/>
    </row>
    <row r="128" ht="12.75">
      <c r="AL128" s="86"/>
    </row>
    <row r="129" ht="12.75">
      <c r="AL129" s="86"/>
    </row>
    <row r="130" ht="12.75">
      <c r="AL130" s="86"/>
    </row>
    <row r="131" ht="12.75">
      <c r="AL131" s="86"/>
    </row>
    <row r="132" ht="12.75">
      <c r="AL132" s="86"/>
    </row>
    <row r="133" ht="12.75">
      <c r="AL133" s="86"/>
    </row>
    <row r="134" ht="12.75">
      <c r="AL134" s="86"/>
    </row>
    <row r="135" ht="12.75">
      <c r="AL135" s="86"/>
    </row>
    <row r="136" ht="12.75">
      <c r="AL136" s="86"/>
    </row>
    <row r="137" ht="12.75">
      <c r="AL137" s="86"/>
    </row>
    <row r="138" ht="12.75">
      <c r="AL138" s="86"/>
    </row>
    <row r="139" ht="12.75">
      <c r="AL139" s="86"/>
    </row>
    <row r="140" ht="12.75">
      <c r="AL140" s="86"/>
    </row>
  </sheetData>
  <printOptions/>
  <pageMargins left="0.75" right="0.75" top="1" bottom="1" header="0.5" footer="0.5"/>
  <pageSetup orientation="landscape" scale="78"/>
  <headerFooter alignWithMargins="0">
    <oddHeader>&amp;C&amp;"Verdana,Bold"Snapshot Day 10/2/07
Fish Catch</oddHeader>
  </headerFooter>
  <legacyDrawing r:id="rId2"/>
</worksheet>
</file>

<file path=xl/worksheets/sheet8.xml><?xml version="1.0" encoding="utf-8"?>
<worksheet xmlns="http://schemas.openxmlformats.org/spreadsheetml/2006/main" xmlns:r="http://schemas.openxmlformats.org/officeDocument/2006/relationships">
  <dimension ref="A1:L185"/>
  <sheetViews>
    <sheetView workbookViewId="0" topLeftCell="A1">
      <pane ySplit="1820" topLeftCell="BM39" activePane="bottomLeft" state="split"/>
      <selection pane="topLeft" activeCell="H1" activeCellId="1" sqref="B85:L86 B1:L16384"/>
      <selection pane="bottomLeft" activeCell="F39" sqref="F39"/>
    </sheetView>
  </sheetViews>
  <sheetFormatPr defaultColWidth="11.00390625" defaultRowHeight="12.75"/>
  <cols>
    <col min="1" max="1" width="11.00390625" style="0" customWidth="1"/>
    <col min="2" max="2" width="7.75390625" style="15" customWidth="1"/>
    <col min="3" max="3" width="7.25390625" style="16" customWidth="1"/>
    <col min="4" max="4" width="6.75390625" style="0" customWidth="1"/>
    <col min="5" max="5" width="9.625" style="0" customWidth="1"/>
    <col min="6" max="6" width="8.00390625" style="0" customWidth="1"/>
    <col min="7" max="7" width="9.75390625" style="0" customWidth="1"/>
    <col min="8" max="8" width="10.00390625" style="62" customWidth="1"/>
    <col min="9" max="9" width="6.75390625" style="0" customWidth="1"/>
    <col min="10" max="10" width="6.00390625" style="0" customWidth="1"/>
    <col min="11" max="11" width="6.25390625" style="0" customWidth="1"/>
    <col min="12" max="12" width="6.75390625" style="0" customWidth="1"/>
  </cols>
  <sheetData>
    <row r="1" spans="1:12" s="17" customFormat="1" ht="51">
      <c r="A1" s="56" t="s">
        <v>247</v>
      </c>
      <c r="B1" s="57" t="s">
        <v>320</v>
      </c>
      <c r="C1" s="58" t="s">
        <v>142</v>
      </c>
      <c r="D1" s="59" t="s">
        <v>275</v>
      </c>
      <c r="E1" s="56" t="s">
        <v>261</v>
      </c>
      <c r="F1" s="56" t="s">
        <v>250</v>
      </c>
      <c r="G1" s="56" t="s">
        <v>248</v>
      </c>
      <c r="H1" s="58" t="s">
        <v>143</v>
      </c>
      <c r="I1" s="56" t="s">
        <v>251</v>
      </c>
      <c r="J1" s="56" t="s">
        <v>197</v>
      </c>
      <c r="K1" s="56" t="s">
        <v>286</v>
      </c>
      <c r="L1" s="56" t="s">
        <v>287</v>
      </c>
    </row>
    <row r="2" spans="1:12" ht="12.75">
      <c r="A2" s="21" t="s">
        <v>259</v>
      </c>
      <c r="B2" s="42"/>
      <c r="C2" s="60"/>
      <c r="D2" s="20"/>
      <c r="E2" s="20"/>
      <c r="F2" s="20"/>
      <c r="G2" s="20"/>
      <c r="I2" s="20"/>
      <c r="J2" s="20"/>
      <c r="K2" s="20"/>
      <c r="L2" s="20"/>
    </row>
    <row r="3" spans="1:12" ht="38.25">
      <c r="A3" s="22">
        <v>0.375</v>
      </c>
      <c r="B3" s="42">
        <v>300</v>
      </c>
      <c r="C3" s="60">
        <v>7</v>
      </c>
      <c r="D3" s="20">
        <v>7</v>
      </c>
      <c r="E3" s="20">
        <v>6.1</v>
      </c>
      <c r="F3" s="20">
        <v>57</v>
      </c>
      <c r="G3" s="18" t="s">
        <v>323</v>
      </c>
      <c r="H3" s="62">
        <v>5</v>
      </c>
      <c r="I3" s="20">
        <v>5</v>
      </c>
      <c r="J3" s="20">
        <v>0</v>
      </c>
      <c r="K3" s="20">
        <v>0</v>
      </c>
      <c r="L3" s="20"/>
    </row>
    <row r="4" spans="1:12" ht="12.75">
      <c r="A4" s="21" t="s">
        <v>177</v>
      </c>
      <c r="B4" s="42"/>
      <c r="C4" s="60"/>
      <c r="D4" s="20"/>
      <c r="E4" s="20"/>
      <c r="F4" s="20"/>
      <c r="G4" s="20"/>
      <c r="I4" s="20"/>
      <c r="J4" s="20"/>
      <c r="K4" s="20"/>
      <c r="L4" s="20"/>
    </row>
    <row r="5" spans="1:12" ht="12.75">
      <c r="A5" s="22">
        <v>0.4166666666666667</v>
      </c>
      <c r="B5" s="42">
        <v>153</v>
      </c>
      <c r="C5" s="60">
        <v>14.2</v>
      </c>
      <c r="D5" s="20">
        <v>14.2</v>
      </c>
      <c r="E5" s="20">
        <v>14.5</v>
      </c>
      <c r="F5" s="43">
        <v>110</v>
      </c>
      <c r="G5" s="20"/>
      <c r="H5" s="62">
        <v>7.26</v>
      </c>
      <c r="I5" s="20">
        <v>7.26</v>
      </c>
      <c r="J5" s="20"/>
      <c r="K5" s="20"/>
      <c r="L5" s="20">
        <v>80</v>
      </c>
    </row>
    <row r="6" spans="1:12" ht="12.75">
      <c r="A6" s="21" t="s">
        <v>324</v>
      </c>
      <c r="B6" s="42"/>
      <c r="C6" s="60"/>
      <c r="D6" s="20"/>
      <c r="E6" s="20"/>
      <c r="F6" s="43"/>
      <c r="G6" s="20"/>
      <c r="I6" s="20"/>
      <c r="J6" s="20"/>
      <c r="K6" s="20"/>
      <c r="L6" s="20"/>
    </row>
    <row r="7" spans="1:12" ht="12.75">
      <c r="A7" s="22"/>
      <c r="B7" s="42">
        <v>145</v>
      </c>
      <c r="C7" s="60">
        <v>7.7</v>
      </c>
      <c r="D7" s="20">
        <v>7.7</v>
      </c>
      <c r="E7" s="20">
        <v>14.06</v>
      </c>
      <c r="F7" s="43">
        <v>62</v>
      </c>
      <c r="G7" s="20"/>
      <c r="H7" s="62">
        <v>6.7</v>
      </c>
      <c r="I7" s="20">
        <v>6.7</v>
      </c>
      <c r="J7" s="20"/>
      <c r="K7" s="20">
        <v>0.38</v>
      </c>
      <c r="L7" s="20">
        <v>85</v>
      </c>
    </row>
    <row r="8" spans="1:12" ht="12.75">
      <c r="A8" s="21" t="s">
        <v>368</v>
      </c>
      <c r="B8" s="42"/>
      <c r="C8" s="60"/>
      <c r="D8" s="20"/>
      <c r="E8" s="20"/>
      <c r="F8" s="43"/>
      <c r="G8" s="20"/>
      <c r="I8" s="20"/>
      <c r="J8" s="20"/>
      <c r="K8" s="20"/>
      <c r="L8" s="20"/>
    </row>
    <row r="9" spans="1:12" ht="12.75">
      <c r="A9" s="22">
        <v>0.4375</v>
      </c>
      <c r="B9" s="36">
        <v>138</v>
      </c>
      <c r="C9" s="61">
        <v>2.33</v>
      </c>
      <c r="D9" s="20">
        <v>2.33</v>
      </c>
      <c r="E9" s="20">
        <v>18</v>
      </c>
      <c r="F9" s="43">
        <v>25</v>
      </c>
      <c r="G9" s="20"/>
      <c r="H9" s="62">
        <v>8</v>
      </c>
      <c r="I9" s="20">
        <v>8</v>
      </c>
      <c r="J9" s="20"/>
      <c r="K9" s="20"/>
      <c r="L9" s="20"/>
    </row>
    <row r="10" spans="1:12" ht="12.75">
      <c r="A10" s="25" t="s">
        <v>296</v>
      </c>
      <c r="B10" s="36"/>
      <c r="C10" s="61"/>
      <c r="D10" s="20"/>
      <c r="E10" s="20"/>
      <c r="F10" s="43"/>
      <c r="G10" s="20"/>
      <c r="I10" s="20"/>
      <c r="J10" s="20"/>
      <c r="K10" s="20"/>
      <c r="L10" s="20"/>
    </row>
    <row r="11" spans="1:12" ht="12.75">
      <c r="A11" s="22">
        <v>0.4791666666666667</v>
      </c>
      <c r="B11" s="36">
        <v>133</v>
      </c>
      <c r="C11" s="61">
        <v>11</v>
      </c>
      <c r="D11" s="20">
        <v>11</v>
      </c>
      <c r="E11" s="20">
        <v>15</v>
      </c>
      <c r="F11" s="43">
        <v>105</v>
      </c>
      <c r="G11" s="20"/>
      <c r="H11" s="62">
        <v>7.5</v>
      </c>
      <c r="I11" s="20">
        <v>7.5</v>
      </c>
      <c r="J11" s="20">
        <v>1.3</v>
      </c>
      <c r="K11" s="20"/>
      <c r="L11" s="20"/>
    </row>
    <row r="12" spans="1:12" ht="12.75">
      <c r="A12" s="21" t="s">
        <v>398</v>
      </c>
      <c r="B12" s="28"/>
      <c r="C12" s="30"/>
      <c r="D12" s="20"/>
      <c r="E12" s="20"/>
      <c r="F12" s="43"/>
      <c r="G12" s="20"/>
      <c r="I12" s="20"/>
      <c r="J12" s="20"/>
      <c r="K12" s="20"/>
      <c r="L12" s="20"/>
    </row>
    <row r="13" spans="1:12" ht="12.75">
      <c r="A13" s="22">
        <v>0.6979166666666666</v>
      </c>
      <c r="B13" s="34">
        <v>127</v>
      </c>
      <c r="C13" s="63">
        <v>8.5</v>
      </c>
      <c r="D13" s="20">
        <v>8.5</v>
      </c>
      <c r="E13" s="20">
        <v>18.35</v>
      </c>
      <c r="F13" s="43">
        <v>92</v>
      </c>
      <c r="G13" s="20"/>
      <c r="H13" s="62">
        <v>8.23</v>
      </c>
      <c r="I13" s="20">
        <v>8.23</v>
      </c>
      <c r="J13" s="20"/>
      <c r="K13" s="20"/>
      <c r="L13" s="20"/>
    </row>
    <row r="14" spans="1:12" ht="12.75">
      <c r="A14" s="25" t="s">
        <v>325</v>
      </c>
      <c r="B14" s="64"/>
      <c r="C14" s="65"/>
      <c r="D14" s="20"/>
      <c r="E14" s="20"/>
      <c r="F14" s="43"/>
      <c r="G14" s="20"/>
      <c r="I14" s="20"/>
      <c r="J14" s="20"/>
      <c r="K14" s="20"/>
      <c r="L14" s="20"/>
    </row>
    <row r="15" spans="1:12" ht="12.75">
      <c r="A15" s="22">
        <v>0.4</v>
      </c>
      <c r="B15" s="64">
        <v>124.5</v>
      </c>
      <c r="C15" s="65">
        <v>4</v>
      </c>
      <c r="D15" s="20">
        <v>4</v>
      </c>
      <c r="E15" s="20">
        <v>14</v>
      </c>
      <c r="F15" s="43">
        <v>39</v>
      </c>
      <c r="G15" s="18"/>
      <c r="H15" s="66">
        <v>6</v>
      </c>
      <c r="I15" s="20">
        <v>6</v>
      </c>
      <c r="J15" s="20"/>
      <c r="K15" s="20"/>
      <c r="L15" s="20"/>
    </row>
    <row r="16" spans="1:12" ht="12.75">
      <c r="A16" s="21" t="s">
        <v>145</v>
      </c>
      <c r="B16" s="64"/>
      <c r="C16" s="65"/>
      <c r="D16" s="20"/>
      <c r="E16" s="20"/>
      <c r="F16" s="20"/>
      <c r="G16" s="20"/>
      <c r="I16" s="20"/>
      <c r="J16" s="20"/>
      <c r="K16" s="20"/>
      <c r="L16" s="20"/>
    </row>
    <row r="17" spans="1:12" ht="12.75">
      <c r="A17" s="22">
        <v>0.4756944444444444</v>
      </c>
      <c r="B17" s="21">
        <v>115</v>
      </c>
      <c r="C17" s="37">
        <v>11</v>
      </c>
      <c r="D17" s="20">
        <v>11</v>
      </c>
      <c r="E17" s="20">
        <v>17.4</v>
      </c>
      <c r="F17" s="20">
        <v>115</v>
      </c>
      <c r="G17" s="18"/>
      <c r="H17" s="66">
        <v>8</v>
      </c>
      <c r="I17" s="20">
        <v>8</v>
      </c>
      <c r="J17" s="20"/>
      <c r="K17" s="20"/>
      <c r="L17" s="20"/>
    </row>
    <row r="18" spans="1:12" ht="12.75">
      <c r="A18" s="21" t="s">
        <v>326</v>
      </c>
      <c r="B18" s="28"/>
      <c r="C18" s="30"/>
      <c r="D18" s="20"/>
      <c r="E18" s="20"/>
      <c r="F18" s="20"/>
      <c r="G18" s="20"/>
      <c r="I18" s="20"/>
      <c r="J18" s="20"/>
      <c r="K18" s="20"/>
      <c r="L18" s="20"/>
    </row>
    <row r="19" spans="1:12" ht="15" customHeight="1">
      <c r="A19" s="22">
        <v>0.4166666666666667</v>
      </c>
      <c r="B19" s="34">
        <v>102</v>
      </c>
      <c r="C19" s="63">
        <v>8</v>
      </c>
      <c r="D19" s="20">
        <v>8</v>
      </c>
      <c r="E19" s="20">
        <v>16</v>
      </c>
      <c r="F19" s="20">
        <v>80</v>
      </c>
      <c r="G19" s="20"/>
      <c r="H19" s="62">
        <v>8.2</v>
      </c>
      <c r="I19" s="20">
        <v>8.2</v>
      </c>
      <c r="J19" s="20"/>
      <c r="K19" s="20"/>
      <c r="L19" s="20"/>
    </row>
    <row r="20" spans="1:12" ht="12.75">
      <c r="A20" s="21" t="s">
        <v>245</v>
      </c>
      <c r="B20" s="64"/>
      <c r="C20" s="65"/>
      <c r="D20" s="20"/>
      <c r="E20" s="20"/>
      <c r="F20" s="20"/>
      <c r="G20" s="20"/>
      <c r="I20" s="20"/>
      <c r="J20" s="20"/>
      <c r="K20" s="20"/>
      <c r="L20" s="20"/>
    </row>
    <row r="21" spans="1:12" ht="12.75">
      <c r="A21" s="22">
        <v>0.39444444444444443</v>
      </c>
      <c r="B21" s="21">
        <v>96.5</v>
      </c>
      <c r="C21" s="37">
        <v>9.2</v>
      </c>
      <c r="D21" s="20">
        <v>9.2</v>
      </c>
      <c r="E21" s="20">
        <v>17</v>
      </c>
      <c r="F21" s="20">
        <v>94</v>
      </c>
      <c r="G21" s="18"/>
      <c r="H21" s="66">
        <v>7.75</v>
      </c>
      <c r="I21" s="20">
        <v>7.75</v>
      </c>
      <c r="J21" s="20">
        <v>1.65</v>
      </c>
      <c r="K21" s="20">
        <v>0.04</v>
      </c>
      <c r="L21" s="20">
        <v>75</v>
      </c>
    </row>
    <row r="22" spans="1:12" ht="12.75">
      <c r="A22" s="40">
        <v>0.4583333333333333</v>
      </c>
      <c r="B22" s="21"/>
      <c r="C22" s="37"/>
      <c r="D22" s="20">
        <v>8.6</v>
      </c>
      <c r="E22" s="20">
        <v>18</v>
      </c>
      <c r="F22" s="20">
        <v>90</v>
      </c>
      <c r="G22" s="20"/>
      <c r="I22" s="20"/>
      <c r="J22" s="20"/>
      <c r="K22" s="20"/>
      <c r="L22" s="20"/>
    </row>
    <row r="23" spans="1:12" ht="12.75">
      <c r="A23" s="21" t="s">
        <v>191</v>
      </c>
      <c r="B23" s="21"/>
      <c r="C23" s="37"/>
      <c r="D23" s="20"/>
      <c r="E23" s="20"/>
      <c r="F23" s="20"/>
      <c r="G23" s="20"/>
      <c r="I23" s="20"/>
      <c r="J23" s="20"/>
      <c r="K23" s="20"/>
      <c r="L23" s="20"/>
    </row>
    <row r="24" spans="1:12" ht="12.75">
      <c r="A24" s="22">
        <v>0.4916666666666667</v>
      </c>
      <c r="B24" s="21">
        <v>92</v>
      </c>
      <c r="C24" s="37">
        <v>8</v>
      </c>
      <c r="D24" s="20">
        <v>8</v>
      </c>
      <c r="E24" s="20">
        <v>17.78</v>
      </c>
      <c r="F24" s="20">
        <v>85</v>
      </c>
      <c r="G24" s="20"/>
      <c r="I24" s="20"/>
      <c r="J24" s="20"/>
      <c r="K24" s="20">
        <v>0.1</v>
      </c>
      <c r="L24" s="20"/>
    </row>
    <row r="25" spans="1:12" ht="12.75">
      <c r="A25" s="21" t="s">
        <v>192</v>
      </c>
      <c r="B25" s="27"/>
      <c r="C25" s="67"/>
      <c r="D25" s="20"/>
      <c r="E25" s="20"/>
      <c r="F25" s="20"/>
      <c r="G25" s="20"/>
      <c r="I25" s="20"/>
      <c r="J25" s="20"/>
      <c r="K25" s="20"/>
      <c r="L25" s="20"/>
    </row>
    <row r="26" spans="1:12" ht="12.75">
      <c r="A26" s="22">
        <v>0.4375</v>
      </c>
      <c r="B26" s="27">
        <v>87</v>
      </c>
      <c r="C26" s="67">
        <v>9</v>
      </c>
      <c r="D26" s="20">
        <v>9</v>
      </c>
      <c r="E26" s="20">
        <v>16</v>
      </c>
      <c r="F26" s="20">
        <v>90</v>
      </c>
      <c r="G26" s="20"/>
      <c r="H26" s="62">
        <v>7</v>
      </c>
      <c r="I26" s="20">
        <v>7</v>
      </c>
      <c r="J26" s="20"/>
      <c r="K26" s="20"/>
      <c r="L26" s="20"/>
    </row>
    <row r="27" spans="1:12" ht="12.75">
      <c r="A27" s="21" t="s">
        <v>141</v>
      </c>
      <c r="B27" s="27"/>
      <c r="C27" s="67"/>
      <c r="D27" s="20"/>
      <c r="E27" s="20"/>
      <c r="F27" s="20"/>
      <c r="G27" s="20"/>
      <c r="I27" s="20"/>
      <c r="J27" s="20"/>
      <c r="K27" s="20"/>
      <c r="L27" s="20"/>
    </row>
    <row r="28" spans="1:12" ht="12" customHeight="1">
      <c r="A28" s="26">
        <v>0.4305555555555556</v>
      </c>
      <c r="B28" s="36">
        <v>84.5</v>
      </c>
      <c r="C28" s="61">
        <v>7</v>
      </c>
      <c r="D28" s="20">
        <v>6</v>
      </c>
      <c r="E28" s="20">
        <v>16</v>
      </c>
      <c r="F28" s="20">
        <v>60</v>
      </c>
      <c r="G28" s="20"/>
      <c r="H28" s="62">
        <v>7.5</v>
      </c>
      <c r="I28" s="20">
        <v>7.5</v>
      </c>
      <c r="J28" s="20"/>
      <c r="K28" s="20"/>
      <c r="L28" s="20"/>
    </row>
    <row r="29" spans="1:12" ht="12.75">
      <c r="A29" s="22">
        <v>0.4583333333333333</v>
      </c>
      <c r="B29" s="68"/>
      <c r="C29" s="30"/>
      <c r="D29" s="20">
        <v>8</v>
      </c>
      <c r="E29" s="20">
        <v>19</v>
      </c>
      <c r="F29" s="20">
        <v>85</v>
      </c>
      <c r="G29" s="20"/>
      <c r="I29" s="20">
        <v>7.4</v>
      </c>
      <c r="J29" s="20"/>
      <c r="K29" s="20"/>
      <c r="L29" s="20"/>
    </row>
    <row r="30" spans="1:12" ht="12.75">
      <c r="A30" s="22">
        <v>0.5</v>
      </c>
      <c r="B30" s="68"/>
      <c r="C30" s="30"/>
      <c r="D30" s="20">
        <v>8</v>
      </c>
      <c r="E30" s="20">
        <v>20</v>
      </c>
      <c r="F30" s="20">
        <v>85</v>
      </c>
      <c r="G30" s="20"/>
      <c r="I30" s="20">
        <v>7.6</v>
      </c>
      <c r="J30" s="20"/>
      <c r="K30" s="20"/>
      <c r="L30" s="20"/>
    </row>
    <row r="31" spans="1:12" ht="12.75">
      <c r="A31" s="22">
        <v>0.5416666666666666</v>
      </c>
      <c r="B31" s="68"/>
      <c r="C31" s="30"/>
      <c r="D31" s="20">
        <v>5.5</v>
      </c>
      <c r="E31" s="20">
        <v>20</v>
      </c>
      <c r="F31" s="20">
        <v>60</v>
      </c>
      <c r="G31" s="20"/>
      <c r="I31" s="20">
        <v>8</v>
      </c>
      <c r="J31" s="20"/>
      <c r="K31" s="20"/>
      <c r="L31" s="20"/>
    </row>
    <row r="32" spans="1:12" ht="12.75">
      <c r="A32" s="21" t="s">
        <v>209</v>
      </c>
      <c r="B32" s="34"/>
      <c r="C32" s="63"/>
      <c r="D32" s="20"/>
      <c r="E32" s="20"/>
      <c r="F32" s="20"/>
      <c r="G32" s="20"/>
      <c r="I32" s="20"/>
      <c r="J32" s="20"/>
      <c r="K32" s="20"/>
      <c r="L32" s="20"/>
    </row>
    <row r="33" spans="1:12" ht="12.75">
      <c r="A33" s="25">
        <v>0.40972222222222227</v>
      </c>
      <c r="B33" s="34">
        <v>78</v>
      </c>
      <c r="C33" s="63">
        <v>4</v>
      </c>
      <c r="D33" s="20">
        <v>4</v>
      </c>
      <c r="E33" s="20">
        <v>17</v>
      </c>
      <c r="F33" s="20">
        <v>40</v>
      </c>
      <c r="G33" s="20"/>
      <c r="H33" s="62">
        <v>7.75</v>
      </c>
      <c r="I33" s="20">
        <v>7.75</v>
      </c>
      <c r="J33" s="20"/>
      <c r="K33" s="20"/>
      <c r="L33" s="20"/>
    </row>
    <row r="34" spans="1:12" ht="12.75">
      <c r="A34" s="92">
        <v>0.4930555555555556</v>
      </c>
      <c r="B34" s="34"/>
      <c r="C34" s="63"/>
      <c r="D34" s="20">
        <v>4</v>
      </c>
      <c r="E34" s="20">
        <v>15</v>
      </c>
      <c r="F34" s="20">
        <v>38</v>
      </c>
      <c r="G34" s="20"/>
      <c r="I34" s="20">
        <v>8</v>
      </c>
      <c r="J34" s="20"/>
      <c r="K34" s="20"/>
      <c r="L34" s="20"/>
    </row>
    <row r="35" spans="1:12" ht="12.75">
      <c r="A35" s="22">
        <v>0.5208333333333334</v>
      </c>
      <c r="B35" s="64"/>
      <c r="C35" s="65"/>
      <c r="D35" s="20">
        <v>6</v>
      </c>
      <c r="E35" s="20">
        <v>17</v>
      </c>
      <c r="F35" s="78">
        <v>60</v>
      </c>
      <c r="G35" s="18"/>
      <c r="H35" s="66"/>
      <c r="I35" s="20">
        <v>7.75</v>
      </c>
      <c r="J35" s="20"/>
      <c r="K35" s="20"/>
      <c r="L35" s="20"/>
    </row>
    <row r="36" spans="1:12" ht="12.75">
      <c r="A36" s="21" t="s">
        <v>276</v>
      </c>
      <c r="B36" s="64"/>
      <c r="C36" s="65"/>
      <c r="D36" s="20"/>
      <c r="E36" s="20"/>
      <c r="F36" s="20"/>
      <c r="G36" s="20"/>
      <c r="I36" s="20"/>
      <c r="J36" s="20"/>
      <c r="K36" s="20"/>
      <c r="L36" s="20"/>
    </row>
    <row r="37" spans="1:12" ht="12.75">
      <c r="A37" s="22">
        <v>0.4354166666666666</v>
      </c>
      <c r="B37" s="21">
        <v>76</v>
      </c>
      <c r="C37" s="37"/>
      <c r="D37" s="20"/>
      <c r="E37" s="20"/>
      <c r="F37" s="20"/>
      <c r="G37" s="20"/>
      <c r="H37" s="62">
        <v>7</v>
      </c>
      <c r="I37" s="20">
        <v>7</v>
      </c>
      <c r="J37" s="20"/>
      <c r="K37" s="20"/>
      <c r="L37" s="20"/>
    </row>
    <row r="38" spans="1:12" ht="12.75">
      <c r="A38" s="20" t="s">
        <v>39</v>
      </c>
      <c r="B38" s="27"/>
      <c r="C38" s="67"/>
      <c r="D38" s="20"/>
      <c r="E38" s="20"/>
      <c r="F38" s="20"/>
      <c r="G38" s="20"/>
      <c r="I38" s="93"/>
      <c r="J38" s="20"/>
      <c r="K38" s="20"/>
      <c r="L38" s="20"/>
    </row>
    <row r="39" spans="1:12" ht="12.75">
      <c r="A39" s="22">
        <v>0.375</v>
      </c>
      <c r="B39" s="36">
        <v>61</v>
      </c>
      <c r="C39" s="61">
        <v>8.5</v>
      </c>
      <c r="D39" s="20">
        <v>8.5</v>
      </c>
      <c r="E39" s="20">
        <v>20.5</v>
      </c>
      <c r="F39" s="20">
        <v>90</v>
      </c>
      <c r="G39" s="20"/>
      <c r="H39" s="62">
        <v>8.2</v>
      </c>
      <c r="I39" s="20">
        <v>8.2</v>
      </c>
      <c r="J39" s="20"/>
      <c r="K39" s="20"/>
      <c r="L39" s="20"/>
    </row>
    <row r="40" spans="1:12" ht="12.75">
      <c r="A40" s="21" t="s">
        <v>297</v>
      </c>
      <c r="B40" s="64"/>
      <c r="C40" s="65"/>
      <c r="D40" s="20"/>
      <c r="E40" s="20"/>
      <c r="F40" s="20"/>
      <c r="G40" s="20"/>
      <c r="I40" s="20"/>
      <c r="J40" s="20"/>
      <c r="K40" s="20"/>
      <c r="L40" s="20"/>
    </row>
    <row r="41" spans="1:12" ht="12.75">
      <c r="A41" s="22">
        <v>0.4166666666666667</v>
      </c>
      <c r="B41" s="21">
        <v>58</v>
      </c>
      <c r="C41" s="37">
        <v>8</v>
      </c>
      <c r="D41" s="20">
        <v>8</v>
      </c>
      <c r="E41" s="20">
        <v>19.5</v>
      </c>
      <c r="F41" s="43">
        <v>87</v>
      </c>
      <c r="G41" s="20"/>
      <c r="H41" s="62">
        <v>6.3</v>
      </c>
      <c r="I41" s="20">
        <v>6.3</v>
      </c>
      <c r="J41" s="20"/>
      <c r="K41" s="20"/>
      <c r="L41" s="20"/>
    </row>
    <row r="42" spans="1:12" ht="12.75">
      <c r="A42" s="25" t="s">
        <v>216</v>
      </c>
      <c r="B42" s="21"/>
      <c r="C42" s="37"/>
      <c r="D42" s="20"/>
      <c r="E42" s="20"/>
      <c r="F42" s="43"/>
      <c r="G42" s="20"/>
      <c r="I42" s="20"/>
      <c r="J42" s="20"/>
      <c r="K42" s="20"/>
      <c r="L42" s="20"/>
    </row>
    <row r="43" spans="1:12" ht="12.75">
      <c r="A43" s="26">
        <v>0.43402777777777773</v>
      </c>
      <c r="B43" s="21">
        <v>57</v>
      </c>
      <c r="C43" s="37"/>
      <c r="D43" s="20">
        <v>7.7</v>
      </c>
      <c r="E43" s="20">
        <v>18</v>
      </c>
      <c r="F43" s="43">
        <v>79</v>
      </c>
      <c r="G43" s="20"/>
      <c r="H43" s="62">
        <v>7.5</v>
      </c>
      <c r="I43" s="20">
        <v>7.5</v>
      </c>
      <c r="J43" s="20"/>
      <c r="K43" s="20"/>
      <c r="L43" s="20"/>
    </row>
    <row r="44" spans="1:12" ht="12.75">
      <c r="A44" s="21" t="s">
        <v>219</v>
      </c>
      <c r="B44" s="27"/>
      <c r="C44" s="67"/>
      <c r="D44" s="20"/>
      <c r="E44" s="20"/>
      <c r="F44" s="20"/>
      <c r="G44" s="20"/>
      <c r="I44" s="20"/>
      <c r="J44" s="20"/>
      <c r="K44" s="20"/>
      <c r="L44" s="20"/>
    </row>
    <row r="45" spans="1:12" ht="12.75">
      <c r="A45" s="22">
        <v>0.5402777777777777</v>
      </c>
      <c r="B45" s="36">
        <v>52.5</v>
      </c>
      <c r="C45" s="61">
        <v>8.3</v>
      </c>
      <c r="D45" s="20">
        <v>8.3</v>
      </c>
      <c r="E45" s="20">
        <v>17.8</v>
      </c>
      <c r="F45" s="78">
        <v>85</v>
      </c>
      <c r="G45" s="20"/>
      <c r="H45" s="62">
        <v>7.4</v>
      </c>
      <c r="I45" s="20">
        <v>7.4</v>
      </c>
      <c r="J45" s="20">
        <v>7.4</v>
      </c>
      <c r="K45" s="20">
        <v>5.8</v>
      </c>
      <c r="L45" s="20"/>
    </row>
    <row r="46" spans="1:12" ht="12.75">
      <c r="A46" s="21" t="s">
        <v>301</v>
      </c>
      <c r="B46" s="28"/>
      <c r="C46" s="30"/>
      <c r="D46" s="20"/>
      <c r="E46" s="20"/>
      <c r="F46" s="20"/>
      <c r="G46" s="20"/>
      <c r="I46" s="20"/>
      <c r="J46" s="20"/>
      <c r="K46" s="20"/>
      <c r="L46" s="20"/>
    </row>
    <row r="47" spans="1:12" ht="12.75">
      <c r="A47" s="22">
        <v>0.46875</v>
      </c>
      <c r="B47" s="34">
        <v>41</v>
      </c>
      <c r="C47" s="63">
        <v>8</v>
      </c>
      <c r="D47" s="20">
        <v>8</v>
      </c>
      <c r="E47" s="20">
        <v>21</v>
      </c>
      <c r="F47" s="78">
        <v>90</v>
      </c>
      <c r="G47" s="20"/>
      <c r="H47" s="62">
        <v>8</v>
      </c>
      <c r="I47" s="20">
        <v>8</v>
      </c>
      <c r="J47" s="20">
        <v>0.8</v>
      </c>
      <c r="K47" s="20">
        <v>0.34</v>
      </c>
      <c r="L47" s="20">
        <v>110</v>
      </c>
    </row>
    <row r="48" spans="1:12" ht="12.75">
      <c r="A48" s="25" t="s">
        <v>159</v>
      </c>
      <c r="B48" s="27"/>
      <c r="C48" s="67"/>
      <c r="D48" s="20"/>
      <c r="E48" s="20"/>
      <c r="F48" s="20"/>
      <c r="G48" s="20"/>
      <c r="I48" s="20"/>
      <c r="J48" s="20"/>
      <c r="K48" s="20"/>
      <c r="L48" s="20"/>
    </row>
    <row r="49" spans="1:12" ht="12.75">
      <c r="A49" s="22">
        <v>0.375</v>
      </c>
      <c r="B49" s="36">
        <v>35</v>
      </c>
      <c r="C49" s="61">
        <v>9.3</v>
      </c>
      <c r="D49" s="20">
        <v>10</v>
      </c>
      <c r="E49" s="20">
        <v>17</v>
      </c>
      <c r="F49" s="20">
        <v>100</v>
      </c>
      <c r="G49" s="20"/>
      <c r="H49" s="62">
        <v>7.5</v>
      </c>
      <c r="I49" s="20">
        <v>7.5</v>
      </c>
      <c r="J49" s="20">
        <v>1.5</v>
      </c>
      <c r="K49" s="20">
        <v>1</v>
      </c>
      <c r="L49" s="20"/>
    </row>
    <row r="50" spans="1:12" ht="12.75">
      <c r="A50" s="22">
        <v>0.4166666666666667</v>
      </c>
      <c r="B50" s="36"/>
      <c r="C50" s="61"/>
      <c r="D50" s="20">
        <v>7</v>
      </c>
      <c r="E50" s="20">
        <v>17</v>
      </c>
      <c r="F50" s="20">
        <v>70</v>
      </c>
      <c r="G50" s="20"/>
      <c r="I50" s="20">
        <v>7</v>
      </c>
      <c r="J50" s="20">
        <v>1</v>
      </c>
      <c r="K50" s="20">
        <v>1</v>
      </c>
      <c r="L50" s="20"/>
    </row>
    <row r="51" spans="1:12" ht="12.75">
      <c r="A51" s="22">
        <v>0.4583333333333333</v>
      </c>
      <c r="B51" s="36"/>
      <c r="C51" s="61"/>
      <c r="D51" s="20">
        <v>11</v>
      </c>
      <c r="E51" s="20">
        <v>18.5</v>
      </c>
      <c r="F51" s="20">
        <v>110</v>
      </c>
      <c r="G51" s="20"/>
      <c r="I51" s="20">
        <v>7.5</v>
      </c>
      <c r="J51" s="20">
        <v>1</v>
      </c>
      <c r="K51" s="20">
        <v>1</v>
      </c>
      <c r="L51" s="20"/>
    </row>
    <row r="52" spans="1:12" ht="12.75">
      <c r="A52" s="21" t="s">
        <v>288</v>
      </c>
      <c r="B52" s="28"/>
      <c r="C52" s="30"/>
      <c r="D52" s="20"/>
      <c r="E52" s="20"/>
      <c r="F52" s="20"/>
      <c r="G52" s="20"/>
      <c r="I52" s="20"/>
      <c r="J52" s="20"/>
      <c r="K52" s="20"/>
      <c r="L52" s="20"/>
    </row>
    <row r="53" spans="1:12" ht="12.75">
      <c r="A53" s="22">
        <v>0.5</v>
      </c>
      <c r="B53" s="34">
        <v>32</v>
      </c>
      <c r="C53" s="63">
        <v>8.5</v>
      </c>
      <c r="D53" s="20">
        <v>8</v>
      </c>
      <c r="E53" s="20">
        <v>19.8</v>
      </c>
      <c r="F53" s="20">
        <v>85</v>
      </c>
      <c r="G53" s="20"/>
      <c r="H53" s="62">
        <v>8</v>
      </c>
      <c r="I53" s="20">
        <v>8</v>
      </c>
      <c r="J53" s="20"/>
      <c r="K53" s="20"/>
      <c r="L53" s="20"/>
    </row>
    <row r="54" spans="2:12" ht="12.75">
      <c r="B54" s="69"/>
      <c r="C54" s="65"/>
      <c r="D54" s="20">
        <v>9</v>
      </c>
      <c r="E54" s="20">
        <v>19.5</v>
      </c>
      <c r="F54" s="20">
        <v>97</v>
      </c>
      <c r="G54" s="20"/>
      <c r="I54" s="20">
        <v>8</v>
      </c>
      <c r="J54" s="20"/>
      <c r="K54" s="20"/>
      <c r="L54" s="20"/>
    </row>
    <row r="55" spans="1:12" ht="12.75">
      <c r="A55" s="25" t="s">
        <v>221</v>
      </c>
      <c r="B55" s="69"/>
      <c r="C55" s="65"/>
      <c r="D55" s="20"/>
      <c r="E55" s="20"/>
      <c r="F55" s="20"/>
      <c r="G55" s="20"/>
      <c r="I55" s="20"/>
      <c r="J55" s="20"/>
      <c r="K55" s="20"/>
      <c r="L55" s="20"/>
    </row>
    <row r="56" spans="1:12" ht="15.75" customHeight="1">
      <c r="A56" s="4">
        <v>0.46527777777777773</v>
      </c>
      <c r="B56" s="94">
        <v>31</v>
      </c>
      <c r="C56" s="95">
        <v>8</v>
      </c>
      <c r="D56" s="96">
        <v>8</v>
      </c>
      <c r="E56" s="96">
        <v>20</v>
      </c>
      <c r="F56" s="97">
        <v>90</v>
      </c>
      <c r="G56" s="97"/>
      <c r="H56" s="98">
        <v>7</v>
      </c>
      <c r="I56" s="97">
        <v>7</v>
      </c>
      <c r="J56" s="97"/>
      <c r="K56" s="97"/>
      <c r="L56" s="97"/>
    </row>
    <row r="57" spans="1:12" ht="12.75">
      <c r="A57" s="25" t="s">
        <v>222</v>
      </c>
      <c r="B57" s="69"/>
      <c r="C57" s="65"/>
      <c r="D57" s="20"/>
      <c r="E57" s="20"/>
      <c r="F57" s="20"/>
      <c r="G57" s="20"/>
      <c r="I57" s="20"/>
      <c r="J57" s="20"/>
      <c r="K57" s="20"/>
      <c r="L57" s="20"/>
    </row>
    <row r="58" spans="1:12" ht="12.75">
      <c r="A58" s="22">
        <v>0.3979166666666667</v>
      </c>
      <c r="B58" s="64">
        <v>30</v>
      </c>
      <c r="C58" s="65">
        <v>9.9</v>
      </c>
      <c r="D58" s="20">
        <v>9.9</v>
      </c>
      <c r="E58" s="20">
        <v>16</v>
      </c>
      <c r="F58" s="20">
        <v>98</v>
      </c>
      <c r="G58" s="20"/>
      <c r="H58" s="62">
        <v>8.02</v>
      </c>
      <c r="I58" s="20">
        <v>8.02</v>
      </c>
      <c r="J58" s="20">
        <v>0</v>
      </c>
      <c r="K58" s="20">
        <v>0</v>
      </c>
      <c r="L58" s="20">
        <v>40</v>
      </c>
    </row>
    <row r="59" spans="1:12" ht="12.75">
      <c r="A59" s="25" t="s">
        <v>319</v>
      </c>
      <c r="B59" s="69"/>
      <c r="C59" s="65"/>
      <c r="D59" s="20"/>
      <c r="E59" s="20"/>
      <c r="F59" s="20"/>
      <c r="G59" s="20"/>
      <c r="I59" s="20"/>
      <c r="J59" s="20"/>
      <c r="K59" s="20"/>
      <c r="L59" s="20"/>
    </row>
    <row r="60" spans="1:12" ht="12.75">
      <c r="A60" s="22">
        <v>0.4305555555555556</v>
      </c>
      <c r="B60" s="64">
        <v>28</v>
      </c>
      <c r="C60" s="65">
        <v>8.3</v>
      </c>
      <c r="D60" s="20">
        <v>8.3</v>
      </c>
      <c r="E60" s="20">
        <v>17</v>
      </c>
      <c r="F60" s="20">
        <v>85</v>
      </c>
      <c r="G60" s="20"/>
      <c r="H60" s="62">
        <v>7.9</v>
      </c>
      <c r="I60" s="20">
        <v>7.9</v>
      </c>
      <c r="J60" s="20"/>
      <c r="K60" s="20"/>
      <c r="L60" s="20"/>
    </row>
    <row r="61" spans="1:12" ht="12.75">
      <c r="A61" s="21" t="s">
        <v>184</v>
      </c>
      <c r="B61" s="64"/>
      <c r="C61" s="65"/>
      <c r="D61" s="20"/>
      <c r="E61" s="20"/>
      <c r="F61" s="20"/>
      <c r="G61" s="20"/>
      <c r="I61" s="20"/>
      <c r="J61" s="20"/>
      <c r="K61" s="20"/>
      <c r="L61" s="20"/>
    </row>
    <row r="62" spans="1:12" ht="12.75">
      <c r="A62" s="22">
        <v>0.4375</v>
      </c>
      <c r="B62" s="64">
        <v>25</v>
      </c>
      <c r="C62" s="65">
        <v>4.5</v>
      </c>
      <c r="D62" s="20">
        <v>4.5</v>
      </c>
      <c r="E62" s="20">
        <v>15</v>
      </c>
      <c r="F62" s="20">
        <v>35</v>
      </c>
      <c r="G62" s="20"/>
      <c r="H62" s="62">
        <v>7.5</v>
      </c>
      <c r="I62" s="20">
        <v>7.5</v>
      </c>
      <c r="J62" s="20">
        <v>0.5</v>
      </c>
      <c r="K62" s="20"/>
      <c r="L62" s="20"/>
    </row>
    <row r="63" spans="1:12" ht="12.75">
      <c r="A63" s="21" t="s">
        <v>128</v>
      </c>
      <c r="B63" s="64"/>
      <c r="C63" s="65"/>
      <c r="D63" s="20"/>
      <c r="E63" s="20"/>
      <c r="F63" s="20"/>
      <c r="G63" s="20"/>
      <c r="I63" s="20"/>
      <c r="J63" s="20"/>
      <c r="K63" s="20"/>
      <c r="L63" s="20"/>
    </row>
    <row r="64" spans="1:12" ht="12.75">
      <c r="A64" s="21" t="s">
        <v>278</v>
      </c>
      <c r="B64" s="64"/>
      <c r="C64" s="65"/>
      <c r="D64" s="20"/>
      <c r="E64" s="20"/>
      <c r="F64" s="20"/>
      <c r="G64" s="20"/>
      <c r="I64" s="20"/>
      <c r="J64" s="20"/>
      <c r="K64" s="20"/>
      <c r="L64" s="20"/>
    </row>
    <row r="65" spans="1:12" ht="12.75">
      <c r="A65" s="22">
        <v>0.43333333333333335</v>
      </c>
      <c r="B65" s="64">
        <v>25</v>
      </c>
      <c r="C65" s="65">
        <v>9.5</v>
      </c>
      <c r="D65" s="20">
        <v>9.5</v>
      </c>
      <c r="E65" s="20">
        <v>17.5</v>
      </c>
      <c r="F65" s="20">
        <v>85</v>
      </c>
      <c r="G65" s="20"/>
      <c r="H65" s="62">
        <v>7.4</v>
      </c>
      <c r="I65" s="20">
        <v>7.4</v>
      </c>
      <c r="J65" s="20">
        <v>0.88</v>
      </c>
      <c r="K65" s="20"/>
      <c r="L65" s="20">
        <v>70</v>
      </c>
    </row>
    <row r="66" spans="1:12" ht="12.75">
      <c r="A66" s="22" t="s">
        <v>399</v>
      </c>
      <c r="B66" s="69"/>
      <c r="C66" s="65"/>
      <c r="D66" s="20"/>
      <c r="E66" s="20"/>
      <c r="F66" s="20"/>
      <c r="G66" s="20"/>
      <c r="I66" s="20"/>
      <c r="J66" s="20"/>
      <c r="K66" s="20"/>
      <c r="L66" s="20"/>
    </row>
    <row r="67" spans="1:12" ht="15.75">
      <c r="A67" s="70">
        <v>0.4375</v>
      </c>
      <c r="B67" s="69"/>
      <c r="C67" s="65">
        <f>SUM(D67:D67)/7</f>
        <v>1</v>
      </c>
      <c r="D67" s="71">
        <v>7</v>
      </c>
      <c r="E67" s="71">
        <v>18.5</v>
      </c>
      <c r="F67" s="72">
        <v>80</v>
      </c>
      <c r="G67" s="20"/>
      <c r="H67" s="62">
        <v>7.5</v>
      </c>
      <c r="I67" s="20">
        <v>7.5</v>
      </c>
      <c r="J67" s="20">
        <v>0.33</v>
      </c>
      <c r="K67" s="20">
        <v>0.25</v>
      </c>
      <c r="L67" s="20">
        <v>75</v>
      </c>
    </row>
    <row r="68" spans="1:12" ht="15.75">
      <c r="A68" s="25" t="s">
        <v>327</v>
      </c>
      <c r="B68" s="21"/>
      <c r="C68" s="37"/>
      <c r="D68" s="73"/>
      <c r="E68" s="73"/>
      <c r="F68" s="74"/>
      <c r="G68" s="20"/>
      <c r="I68" s="20"/>
      <c r="J68" s="20"/>
      <c r="K68" s="20"/>
      <c r="L68" s="20"/>
    </row>
    <row r="69" spans="1:12" ht="15.75">
      <c r="A69" s="22">
        <v>0.4166666666666667</v>
      </c>
      <c r="B69" s="41">
        <v>18.5</v>
      </c>
      <c r="C69" s="37">
        <v>6</v>
      </c>
      <c r="D69" s="73">
        <v>6</v>
      </c>
      <c r="E69" s="73">
        <v>20</v>
      </c>
      <c r="F69" s="74">
        <v>70</v>
      </c>
      <c r="G69" s="20"/>
      <c r="H69" s="62">
        <v>7</v>
      </c>
      <c r="I69" s="20">
        <v>7</v>
      </c>
      <c r="J69" s="20"/>
      <c r="K69" s="20"/>
      <c r="L69" s="20"/>
    </row>
    <row r="70" spans="1:12" ht="12" customHeight="1">
      <c r="A70" s="21" t="s">
        <v>129</v>
      </c>
      <c r="B70" s="41"/>
      <c r="C70" s="37"/>
      <c r="D70" s="20"/>
      <c r="E70" s="20"/>
      <c r="F70" s="20"/>
      <c r="G70" s="20"/>
      <c r="I70" s="20"/>
      <c r="J70" s="20"/>
      <c r="K70" s="20"/>
      <c r="L70" s="20"/>
    </row>
    <row r="71" spans="1:12" ht="12" customHeight="1">
      <c r="A71" s="26">
        <v>0.40625</v>
      </c>
      <c r="B71" s="44">
        <v>18</v>
      </c>
      <c r="C71" s="67">
        <v>9</v>
      </c>
      <c r="D71" s="20">
        <v>9</v>
      </c>
      <c r="E71" s="20">
        <v>15.5</v>
      </c>
      <c r="F71" s="20">
        <v>85</v>
      </c>
      <c r="G71" s="20"/>
      <c r="H71" s="62">
        <v>7.7</v>
      </c>
      <c r="I71" s="20">
        <v>7.7</v>
      </c>
      <c r="J71" s="20"/>
      <c r="K71" s="20"/>
      <c r="L71" s="20"/>
    </row>
    <row r="72" spans="1:12" ht="12" customHeight="1">
      <c r="A72" s="25" t="s">
        <v>229</v>
      </c>
      <c r="B72" s="25"/>
      <c r="C72" s="67"/>
      <c r="D72" s="20"/>
      <c r="E72" s="20"/>
      <c r="F72" s="20"/>
      <c r="G72" s="20"/>
      <c r="I72" s="20"/>
      <c r="J72" s="20"/>
      <c r="K72" s="20"/>
      <c r="L72" s="20"/>
    </row>
    <row r="73" spans="1:12" ht="12" customHeight="1">
      <c r="A73" s="26">
        <v>0.5416666666666666</v>
      </c>
      <c r="B73" s="44">
        <v>17</v>
      </c>
      <c r="C73" s="67">
        <v>7.8</v>
      </c>
      <c r="D73" s="20">
        <v>7.8</v>
      </c>
      <c r="E73" s="20">
        <v>19.5</v>
      </c>
      <c r="F73" s="20">
        <v>82</v>
      </c>
      <c r="G73" s="20"/>
      <c r="H73" s="62">
        <v>8</v>
      </c>
      <c r="I73" s="20">
        <v>8</v>
      </c>
      <c r="J73" s="20">
        <v>0.3</v>
      </c>
      <c r="K73" s="20">
        <v>14</v>
      </c>
      <c r="L73" s="20">
        <v>63</v>
      </c>
    </row>
    <row r="74" spans="1:12" ht="12.75">
      <c r="A74" s="99" t="s">
        <v>311</v>
      </c>
      <c r="B74" s="75"/>
      <c r="C74" s="61"/>
      <c r="D74" s="21"/>
      <c r="E74" s="21"/>
      <c r="F74" s="21"/>
      <c r="G74" s="21"/>
      <c r="H74" s="79"/>
      <c r="I74" s="21"/>
      <c r="J74" s="21"/>
      <c r="K74" s="21"/>
      <c r="L74" s="21"/>
    </row>
    <row r="75" spans="1:12" ht="12.75">
      <c r="A75" s="22">
        <v>0.4694444444444445</v>
      </c>
      <c r="B75" s="76">
        <v>14</v>
      </c>
      <c r="C75" s="30">
        <v>7.42</v>
      </c>
      <c r="D75" s="20">
        <v>7.42</v>
      </c>
      <c r="E75" s="20">
        <v>17.8</v>
      </c>
      <c r="F75" s="20">
        <v>75</v>
      </c>
      <c r="G75" s="20"/>
      <c r="H75" s="62">
        <v>7.6</v>
      </c>
      <c r="I75" s="20">
        <v>7.6</v>
      </c>
      <c r="J75" s="20">
        <v>1.67</v>
      </c>
      <c r="K75" s="20"/>
      <c r="L75" s="20"/>
    </row>
    <row r="76" spans="1:12" s="5" customFormat="1" ht="12.75">
      <c r="A76" s="25" t="s">
        <v>310</v>
      </c>
      <c r="B76" s="45"/>
      <c r="C76" s="63"/>
      <c r="D76" s="20"/>
      <c r="E76" s="20"/>
      <c r="F76" s="20"/>
      <c r="G76" s="20"/>
      <c r="H76" s="62"/>
      <c r="I76" s="20"/>
      <c r="J76" s="20"/>
      <c r="K76" s="20"/>
      <c r="L76" s="20"/>
    </row>
    <row r="77" spans="1:12" ht="12" customHeight="1">
      <c r="A77" s="26">
        <v>0.517361111111111</v>
      </c>
      <c r="B77" s="77">
        <v>13</v>
      </c>
      <c r="C77" s="65">
        <v>5.5</v>
      </c>
      <c r="D77" s="20">
        <v>5.5</v>
      </c>
      <c r="E77" s="20">
        <v>23</v>
      </c>
      <c r="F77" s="20">
        <v>62</v>
      </c>
      <c r="G77" s="20"/>
      <c r="H77" s="62">
        <v>6.5</v>
      </c>
      <c r="I77" s="20">
        <v>6.5</v>
      </c>
      <c r="J77" s="20"/>
      <c r="K77" s="20"/>
      <c r="L77" s="20"/>
    </row>
    <row r="78" spans="1:12" ht="12" customHeight="1">
      <c r="A78" s="25" t="s">
        <v>380</v>
      </c>
      <c r="B78" s="77"/>
      <c r="C78" s="65"/>
      <c r="D78" s="20"/>
      <c r="E78" s="20"/>
      <c r="F78" s="20"/>
      <c r="G78" s="20"/>
      <c r="I78" s="20"/>
      <c r="J78" s="20"/>
      <c r="K78" s="20"/>
      <c r="L78" s="20"/>
    </row>
    <row r="79" spans="1:12" ht="12" customHeight="1">
      <c r="A79" s="26">
        <v>0.6666666666666666</v>
      </c>
      <c r="B79" s="77">
        <v>13.1</v>
      </c>
      <c r="C79" s="65">
        <v>4</v>
      </c>
      <c r="D79" s="20">
        <v>4</v>
      </c>
      <c r="E79" s="20">
        <v>15</v>
      </c>
      <c r="F79" s="20">
        <v>40</v>
      </c>
      <c r="G79" s="20"/>
      <c r="H79" s="62">
        <v>7</v>
      </c>
      <c r="I79" s="20">
        <v>7</v>
      </c>
      <c r="J79" s="20"/>
      <c r="K79" s="20"/>
      <c r="L79" s="20"/>
    </row>
    <row r="80" spans="1:12" ht="12" customHeight="1">
      <c r="A80" s="21" t="s">
        <v>329</v>
      </c>
      <c r="B80" s="41"/>
      <c r="C80" s="37"/>
      <c r="D80" s="20"/>
      <c r="E80" s="20"/>
      <c r="F80" s="20"/>
      <c r="G80" s="20"/>
      <c r="I80" s="20"/>
      <c r="J80" s="20"/>
      <c r="K80" s="20"/>
      <c r="L80" s="20"/>
    </row>
    <row r="81" spans="1:12" ht="12.75">
      <c r="A81" s="22">
        <v>0.4270833333333333</v>
      </c>
      <c r="B81" s="44">
        <v>13</v>
      </c>
      <c r="C81" s="67">
        <v>7.3</v>
      </c>
      <c r="D81" s="27">
        <v>7.3</v>
      </c>
      <c r="E81" s="20">
        <v>17.5</v>
      </c>
      <c r="F81" s="20">
        <v>75</v>
      </c>
      <c r="G81" s="20"/>
      <c r="H81" s="62">
        <v>7.5</v>
      </c>
      <c r="I81" s="20">
        <v>7.5</v>
      </c>
      <c r="J81" s="20"/>
      <c r="K81" s="20"/>
      <c r="L81" s="20"/>
    </row>
    <row r="82" spans="1:12" ht="12.75">
      <c r="A82" s="25" t="s">
        <v>381</v>
      </c>
      <c r="B82" s="41"/>
      <c r="C82" s="37"/>
      <c r="D82" s="20"/>
      <c r="E82" s="20"/>
      <c r="F82" s="20"/>
      <c r="G82" s="20"/>
      <c r="I82" s="20"/>
      <c r="J82" s="20"/>
      <c r="K82" s="20"/>
      <c r="L82" s="20"/>
    </row>
    <row r="83" spans="1:12" ht="12.75">
      <c r="A83" s="22">
        <v>0.4791666666666667</v>
      </c>
      <c r="B83" s="41">
        <v>12</v>
      </c>
      <c r="C83" s="37">
        <v>6.6</v>
      </c>
      <c r="D83" s="20">
        <v>6.6</v>
      </c>
      <c r="E83" s="20">
        <v>18</v>
      </c>
      <c r="F83" s="20">
        <v>68</v>
      </c>
      <c r="G83" s="20"/>
      <c r="H83" s="62">
        <v>7.64</v>
      </c>
      <c r="I83" s="20">
        <v>7.64</v>
      </c>
      <c r="J83" s="20"/>
      <c r="K83" s="20"/>
      <c r="L83" s="20"/>
    </row>
    <row r="84" spans="1:12" ht="12.75">
      <c r="A84" s="25" t="s">
        <v>382</v>
      </c>
      <c r="B84" s="41"/>
      <c r="C84" s="37"/>
      <c r="D84" s="20"/>
      <c r="E84" s="20"/>
      <c r="F84" s="20"/>
      <c r="G84" s="20"/>
      <c r="I84" s="20"/>
      <c r="J84" s="20"/>
      <c r="K84" s="20"/>
      <c r="L84" s="20"/>
    </row>
    <row r="85" spans="1:12" ht="12.75">
      <c r="A85" s="22">
        <v>0.4583333333333333</v>
      </c>
      <c r="B85" s="41"/>
      <c r="C85" s="37"/>
      <c r="D85" s="20"/>
      <c r="E85" s="20"/>
      <c r="F85" s="20"/>
      <c r="G85" s="20"/>
      <c r="H85" s="62">
        <v>7.9</v>
      </c>
      <c r="I85" s="20">
        <v>7.9</v>
      </c>
      <c r="J85" s="20"/>
      <c r="K85" s="20"/>
      <c r="L85" s="20"/>
    </row>
    <row r="86" spans="1:12" ht="12.75">
      <c r="A86" s="25" t="s">
        <v>383</v>
      </c>
      <c r="B86" s="41"/>
      <c r="C86" s="37"/>
      <c r="D86" s="20"/>
      <c r="E86" s="20"/>
      <c r="F86" s="20"/>
      <c r="G86" s="20"/>
      <c r="I86" s="20"/>
      <c r="J86" s="20"/>
      <c r="K86" s="20"/>
      <c r="L86" s="20"/>
    </row>
    <row r="87" spans="1:12" ht="12.75">
      <c r="A87" s="22">
        <v>0.4583333333333333</v>
      </c>
      <c r="B87" s="41">
        <v>7</v>
      </c>
      <c r="C87" s="37">
        <v>6.25</v>
      </c>
      <c r="D87" s="20">
        <v>7</v>
      </c>
      <c r="E87" s="20">
        <v>18</v>
      </c>
      <c r="F87" s="20">
        <v>79</v>
      </c>
      <c r="G87" s="20"/>
      <c r="H87" s="62">
        <v>7.5</v>
      </c>
      <c r="I87" s="20">
        <v>7.5</v>
      </c>
      <c r="J87" s="20"/>
      <c r="K87" s="20"/>
      <c r="L87" s="20"/>
    </row>
    <row r="88" spans="1:12" ht="12.75">
      <c r="A88" s="22">
        <v>0.611111111111111</v>
      </c>
      <c r="B88" s="41"/>
      <c r="C88" s="37"/>
      <c r="D88" s="20">
        <v>5.5</v>
      </c>
      <c r="E88" s="20">
        <v>18</v>
      </c>
      <c r="F88" s="20">
        <v>58</v>
      </c>
      <c r="G88" s="20"/>
      <c r="I88" s="20">
        <v>8</v>
      </c>
      <c r="J88" s="20"/>
      <c r="K88" s="20"/>
      <c r="L88" s="20"/>
    </row>
    <row r="89" spans="1:12" ht="12.75">
      <c r="A89" s="25" t="s">
        <v>313</v>
      </c>
      <c r="B89" s="41"/>
      <c r="C89" s="37"/>
      <c r="D89" s="21"/>
      <c r="E89" s="21"/>
      <c r="F89" s="21"/>
      <c r="G89" s="21"/>
      <c r="H89" s="79"/>
      <c r="I89" s="21"/>
      <c r="J89" s="21"/>
      <c r="K89" s="21"/>
      <c r="L89" s="21"/>
    </row>
    <row r="90" spans="1:12" ht="12.75">
      <c r="A90" s="22">
        <v>0.5777777777777778</v>
      </c>
      <c r="B90" s="41">
        <v>7</v>
      </c>
      <c r="C90" s="37">
        <v>8</v>
      </c>
      <c r="D90" s="20">
        <v>8</v>
      </c>
      <c r="E90" s="20">
        <v>16</v>
      </c>
      <c r="F90" s="20">
        <v>78</v>
      </c>
      <c r="G90" s="20"/>
      <c r="I90" s="20"/>
      <c r="J90" s="20"/>
      <c r="K90" s="20"/>
      <c r="L90" s="20"/>
    </row>
    <row r="91" spans="1:12" ht="12.75">
      <c r="A91" s="21" t="s">
        <v>315</v>
      </c>
      <c r="B91" s="27"/>
      <c r="C91" s="67"/>
      <c r="D91" s="20"/>
      <c r="E91" s="20"/>
      <c r="F91" s="20"/>
      <c r="G91" s="20"/>
      <c r="I91" s="20"/>
      <c r="J91" s="20"/>
      <c r="K91" s="20"/>
      <c r="L91" s="20"/>
    </row>
    <row r="92" spans="1:12" ht="12.75">
      <c r="A92" s="22">
        <v>0.4166666666666667</v>
      </c>
      <c r="B92" s="44">
        <v>5.5</v>
      </c>
      <c r="C92" s="67">
        <v>4</v>
      </c>
      <c r="D92" s="20">
        <v>4</v>
      </c>
      <c r="E92" s="20">
        <v>19</v>
      </c>
      <c r="F92" s="20">
        <v>40</v>
      </c>
      <c r="G92" s="20"/>
      <c r="H92" s="62">
        <v>7.5</v>
      </c>
      <c r="I92" s="20">
        <v>8</v>
      </c>
      <c r="J92" s="20">
        <v>0</v>
      </c>
      <c r="K92" s="20">
        <v>0</v>
      </c>
      <c r="L92" s="20"/>
    </row>
    <row r="93" spans="1:12" ht="12.75">
      <c r="A93" s="22">
        <v>0.5416666666666666</v>
      </c>
      <c r="B93" s="44"/>
      <c r="C93" s="67"/>
      <c r="D93" s="20">
        <v>3.85</v>
      </c>
      <c r="E93" s="20">
        <v>12</v>
      </c>
      <c r="F93" s="20">
        <v>30</v>
      </c>
      <c r="G93" s="20"/>
      <c r="I93" s="20">
        <v>7</v>
      </c>
      <c r="J93" s="20">
        <v>2</v>
      </c>
      <c r="K93" s="20">
        <v>3</v>
      </c>
      <c r="L93" s="20"/>
    </row>
    <row r="94" spans="1:12" ht="12.75">
      <c r="A94" s="21" t="s">
        <v>252</v>
      </c>
      <c r="B94" s="45"/>
      <c r="C94" s="63"/>
      <c r="D94" s="20"/>
      <c r="E94" s="20"/>
      <c r="F94" s="20"/>
      <c r="G94" s="20"/>
      <c r="I94" s="20"/>
      <c r="J94" s="20"/>
      <c r="K94" s="20"/>
      <c r="L94" s="20"/>
    </row>
    <row r="95" spans="1:12" ht="12.75">
      <c r="A95" s="22">
        <v>0.4513888888888889</v>
      </c>
      <c r="B95" s="77">
        <v>4</v>
      </c>
      <c r="C95" s="65">
        <v>4</v>
      </c>
      <c r="D95" s="20">
        <v>4</v>
      </c>
      <c r="E95" s="20">
        <v>14</v>
      </c>
      <c r="F95" s="20">
        <v>39</v>
      </c>
      <c r="G95" s="20"/>
      <c r="H95" s="62">
        <v>7.4</v>
      </c>
      <c r="I95" s="20">
        <v>7.4</v>
      </c>
      <c r="J95" s="20"/>
      <c r="K95" s="20"/>
      <c r="L95" s="20"/>
    </row>
    <row r="96" spans="1:12" ht="12.75">
      <c r="A96" s="25" t="s">
        <v>384</v>
      </c>
      <c r="C96" s="65"/>
      <c r="D96" s="20"/>
      <c r="E96" s="20"/>
      <c r="F96" s="20"/>
      <c r="G96" s="20"/>
      <c r="I96" s="20"/>
      <c r="J96" s="20"/>
      <c r="K96" s="20"/>
      <c r="L96" s="20"/>
    </row>
    <row r="97" spans="1:12" ht="12.75">
      <c r="A97" s="22">
        <v>0.5034722222222222</v>
      </c>
      <c r="B97" s="77">
        <v>3.5</v>
      </c>
      <c r="C97" s="65">
        <v>4</v>
      </c>
      <c r="D97" s="20">
        <v>4</v>
      </c>
      <c r="E97" s="20">
        <v>18.5</v>
      </c>
      <c r="F97" s="20">
        <v>42</v>
      </c>
      <c r="G97" s="20"/>
      <c r="H97" s="62">
        <v>6.87</v>
      </c>
      <c r="I97" s="20">
        <v>6.87</v>
      </c>
      <c r="J97" s="20"/>
      <c r="K97" s="20"/>
      <c r="L97" s="20"/>
    </row>
    <row r="98" spans="1:12" ht="12.75">
      <c r="A98" s="20" t="s">
        <v>256</v>
      </c>
      <c r="B98" s="41"/>
      <c r="C98" s="37"/>
      <c r="D98" s="20"/>
      <c r="E98" s="20"/>
      <c r="F98" s="20"/>
      <c r="G98" s="20"/>
      <c r="I98" s="20"/>
      <c r="J98" s="20"/>
      <c r="K98" s="20"/>
      <c r="L98" s="20"/>
    </row>
    <row r="99" spans="1:12" ht="12.75">
      <c r="A99" s="22" t="s">
        <v>386</v>
      </c>
      <c r="B99" s="44">
        <v>2.5</v>
      </c>
      <c r="C99" s="67">
        <v>7</v>
      </c>
      <c r="D99" s="20">
        <v>5.1</v>
      </c>
      <c r="E99" s="20">
        <v>13.5</v>
      </c>
      <c r="F99" s="20">
        <v>48</v>
      </c>
      <c r="G99" s="20"/>
      <c r="I99" s="20"/>
      <c r="J99" s="20"/>
      <c r="K99" s="20"/>
      <c r="L99" s="20"/>
    </row>
    <row r="100" spans="1:12" ht="12.75">
      <c r="A100" s="22" t="s">
        <v>385</v>
      </c>
      <c r="B100" s="75"/>
      <c r="C100" s="61"/>
      <c r="D100" s="20">
        <v>8</v>
      </c>
      <c r="E100" s="20">
        <v>16</v>
      </c>
      <c r="F100" s="20">
        <v>73</v>
      </c>
      <c r="G100" s="20"/>
      <c r="H100" s="62">
        <v>6.5</v>
      </c>
      <c r="I100" s="62">
        <v>6.5</v>
      </c>
      <c r="J100" s="20"/>
      <c r="K100" s="20"/>
      <c r="L100" s="20"/>
    </row>
    <row r="101" spans="1:12" ht="12.75">
      <c r="A101" s="22" t="s">
        <v>387</v>
      </c>
      <c r="B101" s="75"/>
      <c r="C101" s="61"/>
      <c r="D101" s="20">
        <v>8</v>
      </c>
      <c r="E101" s="20"/>
      <c r="F101" s="20"/>
      <c r="G101" s="20"/>
      <c r="I101" s="62">
        <v>6.5</v>
      </c>
      <c r="J101" s="20"/>
      <c r="K101" s="20"/>
      <c r="L101" s="20"/>
    </row>
    <row r="102" spans="1:12" ht="12.75">
      <c r="A102" s="21" t="s">
        <v>204</v>
      </c>
      <c r="B102" s="45"/>
      <c r="C102" s="63"/>
      <c r="D102" s="20"/>
      <c r="E102" s="20"/>
      <c r="F102" s="20"/>
      <c r="G102" s="20"/>
      <c r="I102" s="20"/>
      <c r="J102" s="20"/>
      <c r="K102" s="20"/>
      <c r="L102" s="20"/>
    </row>
    <row r="103" spans="1:12" ht="12.75">
      <c r="A103" s="20" t="s">
        <v>389</v>
      </c>
      <c r="B103" s="45">
        <v>2</v>
      </c>
      <c r="C103" s="63">
        <v>4.88</v>
      </c>
      <c r="D103" s="20">
        <v>4</v>
      </c>
      <c r="E103" s="20">
        <v>15.8</v>
      </c>
      <c r="F103" s="78">
        <v>40</v>
      </c>
      <c r="G103" s="18"/>
      <c r="H103" s="62">
        <v>7.18</v>
      </c>
      <c r="I103" s="20">
        <v>7.05</v>
      </c>
      <c r="J103" s="20"/>
      <c r="K103" s="20"/>
      <c r="L103" s="20"/>
    </row>
    <row r="104" spans="1:12" ht="12.75">
      <c r="A104" s="20" t="s">
        <v>388</v>
      </c>
      <c r="B104" s="45"/>
      <c r="C104" s="63"/>
      <c r="D104" s="20">
        <v>5.76</v>
      </c>
      <c r="E104" s="20">
        <v>17</v>
      </c>
      <c r="F104" s="78">
        <v>60</v>
      </c>
      <c r="G104" s="18"/>
      <c r="I104" s="20">
        <v>7.3</v>
      </c>
      <c r="J104" s="20"/>
      <c r="K104" s="20"/>
      <c r="L104" s="20"/>
    </row>
    <row r="105" spans="1:12" ht="12.75">
      <c r="A105" s="21" t="s">
        <v>390</v>
      </c>
      <c r="B105" s="45"/>
      <c r="C105" s="63"/>
      <c r="D105" s="20"/>
      <c r="E105" s="20"/>
      <c r="F105" s="78"/>
      <c r="G105" s="18"/>
      <c r="I105" s="20"/>
      <c r="J105" s="20"/>
      <c r="K105" s="20"/>
      <c r="L105" s="20"/>
    </row>
    <row r="106" spans="1:12" ht="12.75">
      <c r="A106" s="20"/>
      <c r="B106" s="45">
        <v>8</v>
      </c>
      <c r="C106" s="63">
        <v>4</v>
      </c>
      <c r="D106" s="20">
        <v>4</v>
      </c>
      <c r="E106" s="20">
        <v>18.3</v>
      </c>
      <c r="F106" s="78">
        <v>40</v>
      </c>
      <c r="G106" s="18"/>
      <c r="H106" s="62">
        <v>6.67</v>
      </c>
      <c r="I106" s="20">
        <v>6.67</v>
      </c>
      <c r="J106" s="20"/>
      <c r="K106" s="20"/>
      <c r="L106" s="20"/>
    </row>
    <row r="107" spans="1:12" ht="12.75">
      <c r="A107" s="21" t="s">
        <v>391</v>
      </c>
      <c r="B107" s="45"/>
      <c r="C107" s="63"/>
      <c r="D107" s="20"/>
      <c r="E107" s="20"/>
      <c r="F107" s="78"/>
      <c r="G107" s="18"/>
      <c r="I107" s="20"/>
      <c r="J107" s="20"/>
      <c r="K107" s="20"/>
      <c r="L107" s="20"/>
    </row>
    <row r="108" spans="1:12" ht="12.75">
      <c r="A108" s="22">
        <v>0.5</v>
      </c>
      <c r="B108" s="45">
        <v>4.2</v>
      </c>
      <c r="C108" s="63">
        <v>8</v>
      </c>
      <c r="D108" s="20">
        <v>8</v>
      </c>
      <c r="E108" s="20">
        <v>15</v>
      </c>
      <c r="F108" s="78">
        <v>75</v>
      </c>
      <c r="G108" s="18"/>
      <c r="H108" s="62">
        <v>7</v>
      </c>
      <c r="I108" s="20">
        <v>7</v>
      </c>
      <c r="J108" s="20"/>
      <c r="K108" s="20"/>
      <c r="L108" s="20"/>
    </row>
    <row r="109" spans="1:12" ht="12.75">
      <c r="A109" s="21" t="s">
        <v>392</v>
      </c>
      <c r="B109" s="45"/>
      <c r="C109" s="63"/>
      <c r="D109" s="20"/>
      <c r="E109" s="20"/>
      <c r="F109" s="20"/>
      <c r="G109" s="20"/>
      <c r="I109" s="20"/>
      <c r="J109" s="20"/>
      <c r="K109" s="20"/>
      <c r="L109" s="20"/>
    </row>
    <row r="110" spans="1:12" ht="12.75">
      <c r="A110" s="22">
        <v>0.5</v>
      </c>
      <c r="B110" s="77">
        <v>4</v>
      </c>
      <c r="C110" s="65">
        <v>4.64</v>
      </c>
      <c r="D110" s="20">
        <v>4.64</v>
      </c>
      <c r="E110" s="20">
        <v>18.72</v>
      </c>
      <c r="F110" s="20">
        <v>49</v>
      </c>
      <c r="G110" s="20"/>
      <c r="H110" s="62">
        <v>7</v>
      </c>
      <c r="I110" s="20">
        <v>7</v>
      </c>
      <c r="J110" s="20"/>
      <c r="K110" s="20"/>
      <c r="L110" s="20"/>
    </row>
    <row r="111" spans="1:12" ht="12.75">
      <c r="A111" s="25" t="s">
        <v>138</v>
      </c>
      <c r="B111" s="76"/>
      <c r="C111" s="30"/>
      <c r="D111" s="20"/>
      <c r="E111" s="20"/>
      <c r="F111" s="20"/>
      <c r="G111" s="20"/>
      <c r="I111" s="20"/>
      <c r="J111" s="20"/>
      <c r="K111" s="20"/>
      <c r="L111" s="20"/>
    </row>
    <row r="112" spans="1:12" ht="12.75">
      <c r="A112" s="22">
        <v>0.4375</v>
      </c>
      <c r="B112" s="76">
        <v>1</v>
      </c>
      <c r="C112" s="30"/>
      <c r="D112" s="20"/>
      <c r="E112" s="20"/>
      <c r="F112" s="20"/>
      <c r="G112" s="20"/>
      <c r="H112" s="62">
        <v>7.4</v>
      </c>
      <c r="I112" s="20">
        <v>7.4</v>
      </c>
      <c r="J112" s="20"/>
      <c r="K112" s="20"/>
      <c r="L112" s="20"/>
    </row>
    <row r="113" spans="1:12" ht="12.75">
      <c r="A113" s="25" t="s">
        <v>294</v>
      </c>
      <c r="B113" s="75"/>
      <c r="C113" s="61"/>
      <c r="D113" s="20"/>
      <c r="E113" s="20"/>
      <c r="F113" s="20"/>
      <c r="G113" s="20"/>
      <c r="I113" s="20"/>
      <c r="J113" s="20"/>
      <c r="K113" s="20"/>
      <c r="L113" s="20"/>
    </row>
    <row r="114" spans="1:12" ht="12.75">
      <c r="A114" s="22">
        <v>0.46527777777777773</v>
      </c>
      <c r="B114" s="76">
        <v>-7</v>
      </c>
      <c r="C114" s="30">
        <v>11.1</v>
      </c>
      <c r="D114" s="20">
        <v>11.1</v>
      </c>
      <c r="E114" s="20">
        <v>11</v>
      </c>
      <c r="F114" s="20">
        <v>90</v>
      </c>
      <c r="G114" s="20"/>
      <c r="H114" s="62">
        <v>8</v>
      </c>
      <c r="I114" s="20">
        <v>8</v>
      </c>
      <c r="J114" s="20"/>
      <c r="K114" s="20"/>
      <c r="L114" s="20"/>
    </row>
    <row r="115" spans="1:12" ht="12.75">
      <c r="A115" s="25" t="s">
        <v>393</v>
      </c>
      <c r="B115" s="45" t="s">
        <v>394</v>
      </c>
      <c r="C115" s="63"/>
      <c r="D115" s="20"/>
      <c r="E115" s="20"/>
      <c r="F115" s="20"/>
      <c r="G115" s="20"/>
      <c r="I115" s="78"/>
      <c r="J115" s="20"/>
      <c r="K115" s="20"/>
      <c r="L115" s="20"/>
    </row>
    <row r="116" spans="1:12" ht="12.75">
      <c r="A116" s="22" t="s">
        <v>395</v>
      </c>
      <c r="B116" s="45">
        <v>-10</v>
      </c>
      <c r="C116" s="63">
        <v>8.33</v>
      </c>
      <c r="D116" s="20">
        <v>8.33</v>
      </c>
      <c r="E116" s="20">
        <v>17</v>
      </c>
      <c r="F116" s="20">
        <v>82</v>
      </c>
      <c r="G116" s="20"/>
      <c r="H116" s="62">
        <v>8</v>
      </c>
      <c r="I116" s="78">
        <v>8</v>
      </c>
      <c r="J116" s="20"/>
      <c r="K116" s="20"/>
      <c r="L116" s="20"/>
    </row>
    <row r="117" spans="1:12" ht="12.75">
      <c r="A117" s="21" t="s">
        <v>292</v>
      </c>
      <c r="B117" s="64"/>
      <c r="C117" s="65"/>
      <c r="D117" s="20"/>
      <c r="E117" s="20"/>
      <c r="F117" s="20"/>
      <c r="G117" s="20"/>
      <c r="I117" s="20"/>
      <c r="J117" s="20"/>
      <c r="K117" s="20"/>
      <c r="L117" s="20"/>
    </row>
    <row r="118" spans="1:12" ht="12.75">
      <c r="A118" s="22">
        <v>0.46875</v>
      </c>
      <c r="B118" s="77">
        <v>-11</v>
      </c>
      <c r="C118" s="65">
        <v>4</v>
      </c>
      <c r="D118" s="20">
        <v>4</v>
      </c>
      <c r="E118" s="20">
        <v>17</v>
      </c>
      <c r="F118" s="20">
        <v>40</v>
      </c>
      <c r="G118" s="18"/>
      <c r="H118" s="62">
        <v>7.33</v>
      </c>
      <c r="I118" s="20">
        <v>7.33</v>
      </c>
      <c r="J118" s="20"/>
      <c r="K118" s="20"/>
      <c r="L118" s="20"/>
    </row>
    <row r="119" spans="8:9" ht="12.75">
      <c r="H119" s="100"/>
      <c r="I119" s="101"/>
    </row>
    <row r="120" spans="8:9" ht="12.75">
      <c r="H120" s="100"/>
      <c r="I120" s="101"/>
    </row>
    <row r="121" spans="8:9" ht="12.75">
      <c r="H121" s="100"/>
      <c r="I121" s="101"/>
    </row>
    <row r="122" spans="8:9" ht="12.75">
      <c r="H122" s="100"/>
      <c r="I122" s="101"/>
    </row>
    <row r="123" spans="8:9" ht="12.75">
      <c r="H123" s="100"/>
      <c r="I123" s="101"/>
    </row>
    <row r="124" spans="8:9" ht="12.75">
      <c r="H124" s="100"/>
      <c r="I124" s="101"/>
    </row>
    <row r="125" spans="8:9" ht="12.75">
      <c r="H125" s="100"/>
      <c r="I125" s="101"/>
    </row>
    <row r="126" spans="8:9" ht="12.75">
      <c r="H126" s="100"/>
      <c r="I126" s="101"/>
    </row>
    <row r="127" spans="8:9" ht="12.75">
      <c r="H127" s="100"/>
      <c r="I127" s="101"/>
    </row>
    <row r="128" spans="8:9" ht="12.75">
      <c r="H128" s="100"/>
      <c r="I128" s="101"/>
    </row>
    <row r="129" spans="8:9" ht="12.75">
      <c r="H129" s="100"/>
      <c r="I129" s="101"/>
    </row>
    <row r="130" spans="8:9" ht="12.75">
      <c r="H130" s="100"/>
      <c r="I130" s="101"/>
    </row>
    <row r="131" spans="8:9" ht="12.75">
      <c r="H131" s="100"/>
      <c r="I131" s="101"/>
    </row>
    <row r="132" spans="8:9" ht="12.75">
      <c r="H132" s="100"/>
      <c r="I132" s="101"/>
    </row>
    <row r="133" spans="8:9" ht="12.75">
      <c r="H133" s="100"/>
      <c r="I133" s="101"/>
    </row>
    <row r="134" spans="8:9" ht="12.75">
      <c r="H134" s="100"/>
      <c r="I134" s="101"/>
    </row>
    <row r="135" spans="8:9" ht="12.75">
      <c r="H135" s="100"/>
      <c r="I135" s="101"/>
    </row>
    <row r="136" spans="8:9" ht="12.75">
      <c r="H136" s="100"/>
      <c r="I136" s="101"/>
    </row>
    <row r="137" spans="8:9" ht="12.75">
      <c r="H137" s="100"/>
      <c r="I137" s="101"/>
    </row>
    <row r="138" spans="8:9" ht="12.75">
      <c r="H138" s="100"/>
      <c r="I138" s="101"/>
    </row>
    <row r="139" spans="8:9" ht="12.75">
      <c r="H139" s="100"/>
      <c r="I139" s="101"/>
    </row>
    <row r="140" spans="8:9" ht="12.75">
      <c r="H140" s="100"/>
      <c r="I140" s="101"/>
    </row>
    <row r="141" spans="8:9" ht="12.75">
      <c r="H141" s="100"/>
      <c r="I141" s="101"/>
    </row>
    <row r="142" spans="8:9" ht="12.75">
      <c r="H142" s="100"/>
      <c r="I142" s="101"/>
    </row>
    <row r="143" spans="8:9" ht="12.75">
      <c r="H143" s="100"/>
      <c r="I143" s="101"/>
    </row>
    <row r="144" spans="8:9" ht="12.75">
      <c r="H144" s="100"/>
      <c r="I144" s="101"/>
    </row>
    <row r="145" spans="8:9" ht="12.75">
      <c r="H145" s="100"/>
      <c r="I145" s="101"/>
    </row>
    <row r="146" spans="8:9" ht="12.75">
      <c r="H146" s="100"/>
      <c r="I146" s="101"/>
    </row>
    <row r="147" spans="8:9" ht="12.75">
      <c r="H147" s="100"/>
      <c r="I147" s="101"/>
    </row>
    <row r="148" spans="8:9" ht="12.75">
      <c r="H148" s="100"/>
      <c r="I148" s="101"/>
    </row>
    <row r="149" spans="8:9" ht="12.75">
      <c r="H149" s="100"/>
      <c r="I149" s="101"/>
    </row>
    <row r="150" spans="8:9" ht="12.75">
      <c r="H150" s="100"/>
      <c r="I150" s="101"/>
    </row>
    <row r="151" spans="8:9" ht="12.75">
      <c r="H151" s="100"/>
      <c r="I151" s="101"/>
    </row>
    <row r="152" spans="8:9" ht="12.75">
      <c r="H152" s="100"/>
      <c r="I152" s="101"/>
    </row>
    <row r="153" spans="8:9" ht="12.75">
      <c r="H153" s="100"/>
      <c r="I153" s="101"/>
    </row>
    <row r="154" spans="8:9" ht="12.75">
      <c r="H154" s="100"/>
      <c r="I154" s="101"/>
    </row>
    <row r="155" spans="8:9" ht="12.75">
      <c r="H155" s="100"/>
      <c r="I155" s="101"/>
    </row>
    <row r="156" spans="8:9" ht="12.75">
      <c r="H156" s="100"/>
      <c r="I156" s="101"/>
    </row>
    <row r="157" spans="8:9" ht="12.75">
      <c r="H157" s="100"/>
      <c r="I157" s="101"/>
    </row>
    <row r="158" spans="8:9" ht="12.75">
      <c r="H158" s="100"/>
      <c r="I158" s="101"/>
    </row>
    <row r="159" spans="8:9" ht="12.75">
      <c r="H159" s="100"/>
      <c r="I159" s="101"/>
    </row>
    <row r="160" spans="8:9" ht="12.75">
      <c r="H160" s="100"/>
      <c r="I160" s="101"/>
    </row>
    <row r="161" spans="8:9" ht="12.75">
      <c r="H161" s="100"/>
      <c r="I161" s="101"/>
    </row>
    <row r="162" spans="8:9" ht="12.75">
      <c r="H162" s="100"/>
      <c r="I162" s="101"/>
    </row>
    <row r="163" spans="8:9" ht="12.75">
      <c r="H163" s="100"/>
      <c r="I163" s="101"/>
    </row>
    <row r="164" spans="8:9" ht="12.75">
      <c r="H164" s="100"/>
      <c r="I164" s="101"/>
    </row>
    <row r="165" spans="8:9" ht="12.75">
      <c r="H165" s="100"/>
      <c r="I165" s="101"/>
    </row>
    <row r="166" spans="8:9" ht="12.75">
      <c r="H166" s="100"/>
      <c r="I166" s="101"/>
    </row>
    <row r="167" spans="8:9" ht="12.75">
      <c r="H167" s="100"/>
      <c r="I167" s="101"/>
    </row>
    <row r="168" spans="8:9" ht="12.75">
      <c r="H168" s="100"/>
      <c r="I168" s="101"/>
    </row>
    <row r="169" spans="8:9" ht="12.75">
      <c r="H169" s="100"/>
      <c r="I169" s="101"/>
    </row>
    <row r="170" spans="8:9" ht="12.75">
      <c r="H170" s="100"/>
      <c r="I170" s="101"/>
    </row>
    <row r="171" spans="8:9" ht="12.75">
      <c r="H171" s="100"/>
      <c r="I171" s="101"/>
    </row>
    <row r="172" spans="8:9" ht="12.75">
      <c r="H172" s="100"/>
      <c r="I172" s="101"/>
    </row>
    <row r="173" spans="8:9" ht="12.75">
      <c r="H173" s="100"/>
      <c r="I173" s="101"/>
    </row>
    <row r="174" spans="8:9" ht="12.75">
      <c r="H174" s="100"/>
      <c r="I174" s="101"/>
    </row>
    <row r="175" spans="8:9" ht="12.75">
      <c r="H175" s="100"/>
      <c r="I175" s="101"/>
    </row>
    <row r="176" spans="8:9" ht="12.75">
      <c r="H176" s="100"/>
      <c r="I176" s="101"/>
    </row>
    <row r="177" spans="8:9" ht="12.75">
      <c r="H177" s="100"/>
      <c r="I177" s="101"/>
    </row>
    <row r="178" spans="8:9" ht="12.75">
      <c r="H178" s="100"/>
      <c r="I178" s="101"/>
    </row>
    <row r="179" spans="8:9" ht="12.75">
      <c r="H179" s="100"/>
      <c r="I179" s="101"/>
    </row>
    <row r="180" spans="8:9" ht="12.75">
      <c r="H180" s="100"/>
      <c r="I180" s="101"/>
    </row>
    <row r="181" spans="8:9" ht="12.75">
      <c r="H181" s="100"/>
      <c r="I181" s="101"/>
    </row>
    <row r="182" spans="8:9" ht="12.75">
      <c r="H182" s="100"/>
      <c r="I182" s="101"/>
    </row>
    <row r="183" spans="8:9" ht="12.75">
      <c r="H183" s="100"/>
      <c r="I183" s="101"/>
    </row>
    <row r="184" spans="8:9" ht="12.75">
      <c r="H184" s="100"/>
      <c r="I184" s="101"/>
    </row>
    <row r="185" spans="8:9" ht="12.75">
      <c r="H185" s="100"/>
      <c r="I185" s="101"/>
    </row>
  </sheetData>
  <printOptions/>
  <pageMargins left="0.75" right="0.75" top="1" bottom="1" header="0.5" footer="0.5"/>
  <pageSetup orientation="landscape" paperSize="9"/>
  <headerFooter alignWithMargins="0">
    <oddHeader>&amp;C&amp;"Verdana,Bold"Snapshot Day 10/2/07
Chemistry</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margie Turrin</dc:creator>
  <cp:keywords/>
  <dc:description/>
  <cp:lastModifiedBy>Margie Turrin</cp:lastModifiedBy>
  <cp:lastPrinted>2009-09-13T04:50:28Z</cp:lastPrinted>
  <dcterms:created xsi:type="dcterms:W3CDTF">2007-11-15T13:53:22Z</dcterms:created>
  <dcterms:modified xsi:type="dcterms:W3CDTF">2008-01-11T14:35:36Z</dcterms:modified>
  <cp:category/>
  <cp:version/>
  <cp:contentType/>
  <cp:contentStatus/>
</cp:coreProperties>
</file>