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613"/>
  <workbookPr showInkAnnotation="0" autoCompressPictures="0"/>
  <bookViews>
    <workbookView xWindow="3280" yWindow="480" windowWidth="21800" windowHeight="13300" tabRatio="500" firstSheet="10" activeTab="11"/>
  </bookViews>
  <sheets>
    <sheet name="Fish &amp; Macros" sheetId="1" r:id="rId1"/>
    <sheet name="Student Salinity" sheetId="2" r:id="rId2"/>
    <sheet name="Standardized Salinity" sheetId="4" r:id="rId3"/>
    <sheet name="Almanac Fish" sheetId="3" r:id="rId4"/>
    <sheet name="Chemistry" sheetId="5" r:id="rId5"/>
    <sheet name="Physical" sheetId="6" r:id="rId6"/>
    <sheet name="Tides" sheetId="7" r:id="rId7"/>
    <sheet name="Currents" sheetId="8" r:id="rId8"/>
    <sheet name="Shipping" sheetId="9" r:id="rId9"/>
    <sheet name="Other Observation" sheetId="10" r:id="rId10"/>
    <sheet name="Chlorophyll a" sheetId="11" r:id="rId11"/>
    <sheet name="Fishing Sites Only" sheetId="12" r:id="rId12"/>
  </sheets>
  <definedNames>
    <definedName name="_xlnm.Print_Area" localSheetId="7">Currents!$A$1:$K$52</definedName>
    <definedName name="_xlnm.Print_Area" localSheetId="0">'Fish &amp; Macros'!$A$1:$BB$78</definedName>
    <definedName name="_xlnm.Print_Area" localSheetId="11">'Fishing Sites Only'!$A$1:$AQ$55</definedName>
    <definedName name="_xlnm.Print_Area" localSheetId="9">'Other Observation'!$A$1:$C$24</definedName>
    <definedName name="_xlnm.Print_Area" localSheetId="5">Physical!$A$1:$T$67</definedName>
    <definedName name="_xlnm.Print_Area" localSheetId="8">Shipping!$A$1:$O$114</definedName>
    <definedName name="_xlnm.Print_Area" localSheetId="2">'Standardized Salinity'!$A$1:$I$72</definedName>
    <definedName name="_xlnm.Print_Area" localSheetId="1">'Student Salinity'!$A$1:$F$67</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Q14" i="12" l="1"/>
  <c r="AQ15" i="12"/>
  <c r="AQ16" i="12"/>
  <c r="AQ17" i="12"/>
  <c r="AQ18" i="12"/>
  <c r="AQ19" i="12"/>
  <c r="AQ20" i="12"/>
  <c r="AQ21" i="12"/>
  <c r="AQ22" i="12"/>
  <c r="AQ23" i="12"/>
  <c r="AQ24" i="12"/>
  <c r="AQ25" i="12"/>
  <c r="AQ26" i="12"/>
  <c r="AQ27" i="12"/>
  <c r="AQ28" i="12"/>
  <c r="AQ29" i="12"/>
  <c r="AQ30" i="12"/>
  <c r="AQ31" i="12"/>
  <c r="AQ32" i="12"/>
  <c r="AQ33" i="12"/>
  <c r="AQ34" i="12"/>
  <c r="AQ35" i="12"/>
  <c r="AQ36" i="12"/>
  <c r="AQ37" i="12"/>
  <c r="AQ38" i="12"/>
  <c r="AQ39" i="12"/>
  <c r="AQ40" i="12"/>
  <c r="AQ41" i="12"/>
  <c r="C55" i="12"/>
  <c r="D55" i="12"/>
  <c r="E55" i="12"/>
  <c r="F55" i="12"/>
  <c r="G55" i="12"/>
  <c r="H55" i="12"/>
  <c r="I55" i="12"/>
  <c r="J55" i="12"/>
  <c r="K55" i="12"/>
  <c r="L55" i="12"/>
  <c r="M55" i="12"/>
  <c r="N55" i="12"/>
  <c r="O55" i="12"/>
  <c r="P55" i="12"/>
  <c r="Q53" i="12"/>
  <c r="Q55" i="12"/>
  <c r="R55" i="12"/>
  <c r="S55" i="12"/>
  <c r="T55" i="12"/>
  <c r="U55" i="12"/>
  <c r="V55" i="12"/>
  <c r="W55" i="12"/>
  <c r="X55" i="12"/>
  <c r="Y55" i="12"/>
  <c r="Z55" i="12"/>
  <c r="AA55" i="12"/>
  <c r="AB55" i="12"/>
  <c r="AC55" i="12"/>
  <c r="AD55" i="12"/>
  <c r="AE55" i="12"/>
  <c r="AF55" i="12"/>
  <c r="AG55" i="12"/>
  <c r="AH55" i="12"/>
  <c r="AI55" i="12"/>
  <c r="AJ55" i="12"/>
  <c r="AK55" i="12"/>
  <c r="AL55" i="12"/>
  <c r="AM55" i="12"/>
  <c r="AN55" i="12"/>
  <c r="AO55" i="12"/>
  <c r="AP55" i="12"/>
  <c r="AQ2" i="12"/>
  <c r="AQ3" i="12"/>
  <c r="AQ4" i="12"/>
  <c r="AQ5" i="12"/>
  <c r="AQ6" i="12"/>
  <c r="AQ7" i="12"/>
  <c r="AQ8" i="12"/>
  <c r="AQ9" i="12"/>
  <c r="AQ10" i="12"/>
  <c r="AQ11" i="12"/>
  <c r="AQ12" i="12"/>
  <c r="AQ13" i="12"/>
  <c r="AQ42" i="12"/>
  <c r="AQ43" i="12"/>
  <c r="AQ44" i="12"/>
  <c r="AQ45" i="12"/>
  <c r="AQ46" i="12"/>
  <c r="AQ47" i="12"/>
  <c r="AQ48" i="12"/>
  <c r="AQ49" i="12"/>
  <c r="AQ50" i="12"/>
  <c r="AQ51" i="12"/>
  <c r="AQ52" i="12"/>
  <c r="AQ53" i="12"/>
  <c r="AQ54" i="12"/>
  <c r="AQ55" i="12"/>
  <c r="B55" i="12"/>
  <c r="BB65" i="1"/>
  <c r="CQ65" i="1"/>
  <c r="E5" i="11"/>
  <c r="E7" i="11"/>
  <c r="E11" i="11"/>
  <c r="E15" i="11"/>
  <c r="E18" i="11"/>
  <c r="E20" i="11"/>
  <c r="E22" i="11"/>
  <c r="E26" i="11"/>
  <c r="E29" i="11"/>
  <c r="E31" i="11"/>
  <c r="E34" i="11"/>
  <c r="E36" i="11"/>
  <c r="E40" i="11"/>
  <c r="C40" i="11"/>
  <c r="F36" i="11"/>
  <c r="F34" i="11"/>
  <c r="F31" i="11"/>
  <c r="F29" i="11"/>
  <c r="F26" i="11"/>
  <c r="F22" i="11"/>
  <c r="F20" i="11"/>
  <c r="F18" i="11"/>
  <c r="F15" i="11"/>
  <c r="F11" i="11"/>
  <c r="F7" i="11"/>
  <c r="F5" i="11"/>
  <c r="O22" i="6"/>
  <c r="O66" i="6"/>
  <c r="N63" i="6"/>
  <c r="D63" i="6"/>
  <c r="O56" i="6"/>
  <c r="E55" i="6"/>
  <c r="E54" i="6"/>
  <c r="D43" i="6"/>
  <c r="O41" i="6"/>
  <c r="O39" i="6"/>
  <c r="O35" i="6"/>
  <c r="O34" i="6"/>
  <c r="E34" i="6"/>
  <c r="O33" i="6"/>
  <c r="D32" i="6"/>
  <c r="D30" i="6"/>
  <c r="O29" i="6"/>
  <c r="E27" i="6"/>
  <c r="O25" i="6"/>
  <c r="O21" i="6"/>
  <c r="E18" i="6"/>
  <c r="O17" i="6"/>
  <c r="O16" i="6"/>
  <c r="O15" i="6"/>
  <c r="O14" i="6"/>
  <c r="N13" i="6"/>
  <c r="O12" i="6"/>
  <c r="E12" i="6"/>
  <c r="O11" i="6"/>
  <c r="E11" i="6"/>
  <c r="O7" i="6"/>
  <c r="E7" i="6"/>
  <c r="D5" i="6"/>
  <c r="O4" i="6"/>
  <c r="C41" i="4"/>
  <c r="D43" i="4"/>
  <c r="D44" i="4"/>
  <c r="D45" i="4"/>
  <c r="D46" i="4"/>
  <c r="D47" i="4"/>
  <c r="D48" i="4"/>
  <c r="D49" i="4"/>
  <c r="D50" i="4"/>
  <c r="D51" i="4"/>
  <c r="D52" i="4"/>
  <c r="D53" i="4"/>
  <c r="D54" i="4"/>
  <c r="D55" i="4"/>
  <c r="D56" i="4"/>
  <c r="D57" i="4"/>
  <c r="D58" i="4"/>
  <c r="D59" i="4"/>
  <c r="D60" i="4"/>
  <c r="D61" i="4"/>
  <c r="D63" i="4"/>
  <c r="D62" i="4"/>
  <c r="D64" i="4"/>
  <c r="D65" i="4"/>
  <c r="D42"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B73" i="1"/>
  <c r="BE72" i="1"/>
  <c r="BF72" i="1"/>
  <c r="BG72" i="1"/>
  <c r="BH72" i="1"/>
  <c r="BI72" i="1"/>
  <c r="BJ72" i="1"/>
  <c r="BK72" i="1"/>
  <c r="BL72" i="1"/>
  <c r="BM72" i="1"/>
  <c r="BN70" i="1"/>
  <c r="BN72" i="1"/>
  <c r="BO72" i="1"/>
  <c r="BP72" i="1"/>
  <c r="BQ72" i="1"/>
  <c r="BR72" i="1"/>
  <c r="BS72" i="1"/>
  <c r="BT70" i="1"/>
  <c r="BT72" i="1"/>
  <c r="BU72" i="1"/>
  <c r="BV72" i="1"/>
  <c r="BW72" i="1"/>
  <c r="BX72" i="1"/>
  <c r="BY72" i="1"/>
  <c r="BZ72" i="1"/>
  <c r="CA72" i="1"/>
  <c r="CB72" i="1"/>
  <c r="CC72" i="1"/>
  <c r="CD72" i="1"/>
  <c r="CE72" i="1"/>
  <c r="CF72" i="1"/>
  <c r="CG72" i="1"/>
  <c r="CH72" i="1"/>
  <c r="CI72" i="1"/>
  <c r="CJ72" i="1"/>
  <c r="CK72" i="1"/>
  <c r="CL72" i="1"/>
  <c r="CM72" i="1"/>
  <c r="CN72" i="1"/>
  <c r="CO72" i="1"/>
  <c r="CP72" i="1"/>
  <c r="CQ2" i="1"/>
  <c r="CQ3" i="1"/>
  <c r="CQ4" i="1"/>
  <c r="CQ5" i="1"/>
  <c r="CQ6" i="1"/>
  <c r="CQ7" i="1"/>
  <c r="CQ8" i="1"/>
  <c r="CQ9" i="1"/>
  <c r="CQ10" i="1"/>
  <c r="CQ11" i="1"/>
  <c r="CQ12" i="1"/>
  <c r="CQ13" i="1"/>
  <c r="CQ14" i="1"/>
  <c r="CQ15" i="1"/>
  <c r="CQ16" i="1"/>
  <c r="CQ17" i="1"/>
  <c r="CQ18" i="1"/>
  <c r="CQ19" i="1"/>
  <c r="CQ20" i="1"/>
  <c r="CQ21" i="1"/>
  <c r="CQ22" i="1"/>
  <c r="CQ23" i="1"/>
  <c r="CQ24" i="1"/>
  <c r="CQ25" i="1"/>
  <c r="CQ26" i="1"/>
  <c r="CQ27" i="1"/>
  <c r="CQ28" i="1"/>
  <c r="CQ29" i="1"/>
  <c r="CQ30" i="1"/>
  <c r="CQ31" i="1"/>
  <c r="CQ32" i="1"/>
  <c r="CQ33" i="1"/>
  <c r="CQ34" i="1"/>
  <c r="CQ35" i="1"/>
  <c r="CQ36" i="1"/>
  <c r="CQ37" i="1"/>
  <c r="CQ38" i="1"/>
  <c r="CQ39" i="1"/>
  <c r="CQ40" i="1"/>
  <c r="CQ41" i="1"/>
  <c r="CQ42" i="1"/>
  <c r="CQ43" i="1"/>
  <c r="CQ44" i="1"/>
  <c r="CQ45" i="1"/>
  <c r="CQ46" i="1"/>
  <c r="CQ47" i="1"/>
  <c r="CQ48" i="1"/>
  <c r="CQ49" i="1"/>
  <c r="CQ50" i="1"/>
  <c r="CQ51" i="1"/>
  <c r="CQ52" i="1"/>
  <c r="CQ53" i="1"/>
  <c r="CQ54" i="1"/>
  <c r="CQ55" i="1"/>
  <c r="CQ56" i="1"/>
  <c r="CQ57" i="1"/>
  <c r="CQ58" i="1"/>
  <c r="CQ59" i="1"/>
  <c r="CQ60" i="1"/>
  <c r="CQ61" i="1"/>
  <c r="CQ62" i="1"/>
  <c r="CQ63" i="1"/>
  <c r="CQ64" i="1"/>
  <c r="CQ66" i="1"/>
  <c r="CQ67" i="1"/>
  <c r="CQ68" i="1"/>
  <c r="CQ69" i="1"/>
  <c r="CQ70" i="1"/>
  <c r="CQ71" i="1"/>
  <c r="CQ72" i="1"/>
  <c r="BD72" i="1"/>
  <c r="C72" i="1"/>
  <c r="D72" i="1"/>
  <c r="E72" i="1"/>
  <c r="F72" i="1"/>
  <c r="G72" i="1"/>
  <c r="H72" i="1"/>
  <c r="I72" i="1"/>
  <c r="J72" i="1"/>
  <c r="K72" i="1"/>
  <c r="L72" i="1"/>
  <c r="M72" i="1"/>
  <c r="N72" i="1"/>
  <c r="O72" i="1"/>
  <c r="P72" i="1"/>
  <c r="Q72" i="1"/>
  <c r="R72" i="1"/>
  <c r="S72" i="1"/>
  <c r="T72" i="1"/>
  <c r="U72" i="1"/>
  <c r="V70" i="1"/>
  <c r="V72" i="1"/>
  <c r="W72" i="1"/>
  <c r="X72" i="1"/>
  <c r="Y72" i="1"/>
  <c r="Z72" i="1"/>
  <c r="AA72" i="1"/>
  <c r="AB72" i="1"/>
  <c r="AC72" i="1"/>
  <c r="AD72" i="1"/>
  <c r="AE72" i="1"/>
  <c r="AF72" i="1"/>
  <c r="AG72" i="1"/>
  <c r="AH72" i="1"/>
  <c r="AI72" i="1"/>
  <c r="AJ72" i="1"/>
  <c r="AK72" i="1"/>
  <c r="AL72" i="1"/>
  <c r="AM72" i="1"/>
  <c r="AN72" i="1"/>
  <c r="AO72" i="1"/>
  <c r="AP72" i="1"/>
  <c r="AQ72" i="1"/>
  <c r="AR72" i="1"/>
  <c r="AS72" i="1"/>
  <c r="AT72" i="1"/>
  <c r="AU72" i="1"/>
  <c r="AV72" i="1"/>
  <c r="AW72" i="1"/>
  <c r="AX72" i="1"/>
  <c r="AY72" i="1"/>
  <c r="AZ72" i="1"/>
  <c r="BA72" i="1"/>
  <c r="BB2" i="1"/>
  <c r="BB3" i="1"/>
  <c r="BB4" i="1"/>
  <c r="BB5" i="1"/>
  <c r="BB6" i="1"/>
  <c r="BB7" i="1"/>
  <c r="BB8" i="1"/>
  <c r="BB9" i="1"/>
  <c r="BB10" i="1"/>
  <c r="BB11" i="1"/>
  <c r="BB12" i="1"/>
  <c r="BB13" i="1"/>
  <c r="BB14" i="1"/>
  <c r="BB15" i="1"/>
  <c r="BB16" i="1"/>
  <c r="BB17" i="1"/>
  <c r="BB18" i="1"/>
  <c r="BB20" i="1"/>
  <c r="BB21" i="1"/>
  <c r="BB22" i="1"/>
  <c r="BB23" i="1"/>
  <c r="BB24" i="1"/>
  <c r="BB25" i="1"/>
  <c r="BB27" i="1"/>
  <c r="BB28" i="1"/>
  <c r="BB29" i="1"/>
  <c r="BB30" i="1"/>
  <c r="BB31" i="1"/>
  <c r="BB32" i="1"/>
  <c r="BB33" i="1"/>
  <c r="BB34" i="1"/>
  <c r="BB35"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6" i="1"/>
  <c r="BB67" i="1"/>
  <c r="BB68" i="1"/>
  <c r="BB69" i="1"/>
  <c r="BB70" i="1"/>
  <c r="BB71" i="1"/>
  <c r="BB72" i="1"/>
  <c r="B72" i="1"/>
  <c r="C73" i="1"/>
  <c r="D73" i="1"/>
  <c r="E73" i="1"/>
  <c r="F73" i="1"/>
  <c r="G73" i="1"/>
  <c r="H73" i="1"/>
  <c r="I73" i="1"/>
  <c r="J73" i="1"/>
  <c r="K73" i="1"/>
  <c r="L73" i="1"/>
  <c r="M73" i="1"/>
  <c r="N73" i="1"/>
  <c r="O73" i="1"/>
  <c r="P73" i="1"/>
  <c r="Q73" i="1"/>
  <c r="R73" i="1"/>
  <c r="S73" i="1"/>
  <c r="T73" i="1"/>
  <c r="U73" i="1"/>
  <c r="V73" i="1"/>
  <c r="W73" i="1"/>
  <c r="X73" i="1"/>
  <c r="Y73" i="1"/>
  <c r="Z73" i="1"/>
  <c r="AA73" i="1"/>
  <c r="AB73" i="1"/>
  <c r="AC73" i="1"/>
  <c r="AD73" i="1"/>
  <c r="AE73" i="1"/>
  <c r="AF73" i="1"/>
  <c r="AG73" i="1"/>
  <c r="AH73" i="1"/>
  <c r="AI73" i="1"/>
  <c r="AJ73" i="1"/>
  <c r="AK73" i="1"/>
  <c r="AL73" i="1"/>
  <c r="AM73" i="1"/>
  <c r="AN73" i="1"/>
  <c r="AO73" i="1"/>
  <c r="AP73" i="1"/>
  <c r="AQ73" i="1"/>
  <c r="AR73" i="1"/>
  <c r="AS73" i="1"/>
  <c r="AT73" i="1"/>
  <c r="AU73" i="1"/>
  <c r="AV73" i="1"/>
  <c r="AW73" i="1"/>
  <c r="AX73" i="1"/>
  <c r="AY73" i="1"/>
  <c r="AZ73" i="1"/>
  <c r="BA73" i="1"/>
  <c r="BB73" i="1"/>
  <c r="D37" i="2"/>
  <c r="D24" i="2"/>
  <c r="D31" i="2"/>
  <c r="D32" i="2"/>
  <c r="D33" i="2"/>
  <c r="D34" i="2"/>
  <c r="D35" i="2"/>
  <c r="D36" i="2"/>
  <c r="D38" i="2"/>
  <c r="D39" i="2"/>
  <c r="D40" i="2"/>
  <c r="D41" i="2"/>
  <c r="D42" i="2"/>
  <c r="D43" i="2"/>
  <c r="D44" i="2"/>
  <c r="D45" i="2"/>
  <c r="D46" i="2"/>
  <c r="D47" i="2"/>
  <c r="D30" i="2"/>
  <c r="D28" i="2"/>
  <c r="D27" i="2"/>
  <c r="D21" i="2"/>
  <c r="D20" i="2"/>
  <c r="D23" i="2"/>
  <c r="D17" i="2"/>
  <c r="D2" i="2"/>
  <c r="C14" i="2"/>
  <c r="C13" i="2"/>
  <c r="CL73" i="1"/>
  <c r="CM73" i="1"/>
  <c r="CN73" i="1"/>
  <c r="BL73" i="1"/>
  <c r="BM73" i="1"/>
  <c r="BY73" i="1"/>
  <c r="BZ73" i="1"/>
  <c r="CA73" i="1"/>
  <c r="CB73" i="1"/>
  <c r="CC73" i="1"/>
  <c r="CD73" i="1"/>
  <c r="CE73" i="1"/>
  <c r="CF73" i="1"/>
  <c r="CG73" i="1"/>
  <c r="C26" i="2"/>
  <c r="C19" i="2"/>
  <c r="C22" i="2"/>
  <c r="C25" i="2"/>
  <c r="C18" i="2"/>
  <c r="C12" i="2"/>
  <c r="C10" i="2"/>
  <c r="C11" i="2"/>
  <c r="C9" i="2"/>
  <c r="C29" i="2"/>
  <c r="C5" i="2"/>
  <c r="C6" i="2"/>
  <c r="C3" i="2"/>
  <c r="C16" i="2"/>
  <c r="C8" i="2"/>
  <c r="C4" i="2"/>
  <c r="C7" i="2"/>
  <c r="C15" i="2"/>
  <c r="BU73" i="1"/>
  <c r="BD73" i="1"/>
  <c r="BE73" i="1"/>
  <c r="BF73" i="1"/>
  <c r="BG73" i="1"/>
  <c r="BH73" i="1"/>
  <c r="BI73" i="1"/>
  <c r="BJ73" i="1"/>
  <c r="BK73" i="1"/>
  <c r="BN73" i="1"/>
  <c r="BO73" i="1"/>
  <c r="BP73" i="1"/>
  <c r="BQ73" i="1"/>
  <c r="BR73" i="1"/>
  <c r="BS73" i="1"/>
  <c r="BT73" i="1"/>
  <c r="BV73" i="1"/>
  <c r="BW73" i="1"/>
  <c r="BX73" i="1"/>
  <c r="CH73" i="1"/>
  <c r="CI73" i="1"/>
  <c r="CJ73" i="1"/>
  <c r="CK73" i="1"/>
  <c r="CO73" i="1"/>
  <c r="CP73" i="1"/>
  <c r="CQ73" i="1"/>
</calcChain>
</file>

<file path=xl/comments1.xml><?xml version="1.0" encoding="utf-8"?>
<comments xmlns="http://schemas.openxmlformats.org/spreadsheetml/2006/main">
  <authors>
    <author>Margie Turrin</author>
  </authors>
  <commentList>
    <comment ref="BD35" authorId="0">
      <text>
        <r>
          <rPr>
            <b/>
            <sz val="9"/>
            <color indexed="81"/>
            <rFont val="Calibri"/>
            <family val="2"/>
          </rPr>
          <t>Margie Turrin:</t>
        </r>
        <r>
          <rPr>
            <sz val="9"/>
            <color indexed="81"/>
            <rFont val="Calibri"/>
            <family val="2"/>
          </rPr>
          <t xml:space="preserve">
large</t>
        </r>
      </text>
    </comment>
    <comment ref="AT45" authorId="0">
      <text>
        <r>
          <rPr>
            <b/>
            <sz val="9"/>
            <color indexed="81"/>
            <rFont val="Calibri"/>
            <family val="2"/>
          </rPr>
          <t>Margie Turrin:</t>
        </r>
        <r>
          <rPr>
            <sz val="9"/>
            <color indexed="81"/>
            <rFont val="Calibri"/>
            <family val="2"/>
          </rPr>
          <t xml:space="preserve">
Juvenile fish - tallied at first as a perch but later changed to a juvenile black drum</t>
        </r>
      </text>
    </comment>
    <comment ref="AC46" authorId="0">
      <text>
        <r>
          <rPr>
            <b/>
            <sz val="9"/>
            <color indexed="81"/>
            <rFont val="Calibri"/>
            <family val="2"/>
          </rPr>
          <t>Margie Turrin:</t>
        </r>
        <r>
          <rPr>
            <sz val="9"/>
            <color indexed="81"/>
            <rFont val="Calibri"/>
            <family val="2"/>
          </rPr>
          <t xml:space="preserve">
identified as a smallmouth bass (freshwater fish) could be white perch or could be a 'spot' - 23 cm in size!</t>
        </r>
      </text>
    </comment>
    <comment ref="AR46" authorId="0">
      <text>
        <r>
          <rPr>
            <b/>
            <sz val="9"/>
            <color indexed="81"/>
            <rFont val="Calibri"/>
            <family val="2"/>
          </rPr>
          <t>Margie Turrin:</t>
        </r>
        <r>
          <rPr>
            <sz val="9"/>
            <color indexed="81"/>
            <rFont val="Calibri"/>
            <family val="2"/>
          </rPr>
          <t xml:space="preserve">
maybe a spot instead of a White perch - Identified as a smallmouth bass by the students </t>
        </r>
      </text>
    </comment>
    <comment ref="BO47" authorId="0">
      <text>
        <r>
          <rPr>
            <b/>
            <sz val="9"/>
            <color indexed="81"/>
            <rFont val="Calibri"/>
            <family val="2"/>
          </rPr>
          <t>Margie Turrin:</t>
        </r>
        <r>
          <rPr>
            <sz val="9"/>
            <color indexed="81"/>
            <rFont val="Calibri"/>
            <family val="2"/>
          </rPr>
          <t xml:space="preserve">
input as jellyfish on sheet</t>
        </r>
      </text>
    </comment>
    <comment ref="BD52" authorId="0">
      <text>
        <r>
          <rPr>
            <b/>
            <sz val="9"/>
            <color indexed="81"/>
            <rFont val="Calibri"/>
            <family val="2"/>
          </rPr>
          <t>Margie Turrin:</t>
        </r>
        <r>
          <rPr>
            <sz val="9"/>
            <color indexed="81"/>
            <rFont val="Calibri"/>
            <family val="2"/>
          </rPr>
          <t xml:space="preserve">
1 adult, 3 young</t>
        </r>
      </text>
    </comment>
    <comment ref="AY54" authorId="0">
      <text>
        <r>
          <rPr>
            <b/>
            <sz val="9"/>
            <color indexed="81"/>
            <rFont val="Calibri"/>
            <family val="2"/>
          </rPr>
          <t>Margie Turrin:</t>
        </r>
        <r>
          <rPr>
            <sz val="9"/>
            <color indexed="81"/>
            <rFont val="Calibri"/>
            <family val="2"/>
          </rPr>
          <t xml:space="preserve">
young of year</t>
        </r>
      </text>
    </comment>
    <comment ref="BD54" authorId="0">
      <text>
        <r>
          <rPr>
            <b/>
            <sz val="9"/>
            <color indexed="81"/>
            <rFont val="Calibri"/>
            <family val="2"/>
          </rPr>
          <t>Margie Turrin:</t>
        </r>
        <r>
          <rPr>
            <sz val="9"/>
            <color indexed="81"/>
            <rFont val="Calibri"/>
            <family val="2"/>
          </rPr>
          <t xml:space="preserve">
estimate</t>
        </r>
      </text>
    </comment>
    <comment ref="BK54" authorId="0">
      <text>
        <r>
          <rPr>
            <b/>
            <sz val="9"/>
            <color indexed="81"/>
            <rFont val="Calibri"/>
            <family val="2"/>
          </rPr>
          <t>Margie Turrin:</t>
        </r>
        <r>
          <rPr>
            <sz val="9"/>
            <color indexed="81"/>
            <rFont val="Calibri"/>
            <family val="2"/>
          </rPr>
          <t xml:space="preserve">
estimate</t>
        </r>
      </text>
    </comment>
    <comment ref="CA62" authorId="0">
      <text>
        <r>
          <rPr>
            <b/>
            <sz val="9"/>
            <color indexed="81"/>
            <rFont val="Calibri"/>
            <family val="2"/>
          </rPr>
          <t>Margie Turrin:</t>
        </r>
        <r>
          <rPr>
            <sz val="9"/>
            <color indexed="81"/>
            <rFont val="Calibri"/>
            <family val="2"/>
          </rPr>
          <t xml:space="preserve">
estimate</t>
        </r>
      </text>
    </comment>
    <comment ref="BD64" authorId="0">
      <text>
        <r>
          <rPr>
            <b/>
            <sz val="9"/>
            <color indexed="81"/>
            <rFont val="Calibri"/>
            <family val="2"/>
          </rPr>
          <t>Margie Turrin:</t>
        </r>
        <r>
          <rPr>
            <sz val="9"/>
            <color indexed="81"/>
            <rFont val="Calibri"/>
            <family val="2"/>
          </rPr>
          <t xml:space="preserve">
3 adult females and rest nickle sized juveniles</t>
        </r>
      </text>
    </comment>
  </commentList>
</comments>
</file>

<file path=xl/comments2.xml><?xml version="1.0" encoding="utf-8"?>
<comments xmlns="http://schemas.openxmlformats.org/spreadsheetml/2006/main">
  <authors>
    <author>Margie Turrin</author>
  </authors>
  <commentList>
    <comment ref="A1" authorId="0">
      <text>
        <r>
          <rPr>
            <b/>
            <sz val="9"/>
            <color indexed="81"/>
            <rFont val="Calibri"/>
            <family val="2"/>
          </rPr>
          <t xml:space="preserve">Margie Turrin:
</t>
        </r>
      </text>
    </comment>
  </commentList>
</comments>
</file>

<file path=xl/comments3.xml><?xml version="1.0" encoding="utf-8"?>
<comments xmlns="http://schemas.openxmlformats.org/spreadsheetml/2006/main">
  <authors>
    <author>Margie Turrin</author>
  </authors>
  <commentList>
    <comment ref="AJ37" authorId="0">
      <text>
        <r>
          <rPr>
            <b/>
            <sz val="9"/>
            <color indexed="81"/>
            <rFont val="Calibri"/>
            <family val="2"/>
          </rPr>
          <t>Margie Turrin:</t>
        </r>
        <r>
          <rPr>
            <sz val="9"/>
            <color indexed="81"/>
            <rFont val="Calibri"/>
            <family val="2"/>
          </rPr>
          <t xml:space="preserve">
Juvenile fish - tallied at first as a perch but later changed to a juvenile black drum</t>
        </r>
      </text>
    </comment>
    <comment ref="U38" authorId="0">
      <text>
        <r>
          <rPr>
            <b/>
            <sz val="9"/>
            <color indexed="81"/>
            <rFont val="Calibri"/>
            <family val="2"/>
          </rPr>
          <t>Margie Turrin:</t>
        </r>
        <r>
          <rPr>
            <sz val="9"/>
            <color indexed="81"/>
            <rFont val="Calibri"/>
            <family val="2"/>
          </rPr>
          <t xml:space="preserve">
identified as a smallmouth bass (freshwater fish) could be white perch or could be a 'spot' - 23 cm in size!</t>
        </r>
      </text>
    </comment>
    <comment ref="AH38" authorId="0">
      <text>
        <r>
          <rPr>
            <b/>
            <sz val="9"/>
            <color indexed="81"/>
            <rFont val="Calibri"/>
            <family val="2"/>
          </rPr>
          <t>Margie Turrin:</t>
        </r>
        <r>
          <rPr>
            <sz val="9"/>
            <color indexed="81"/>
            <rFont val="Calibri"/>
            <family val="2"/>
          </rPr>
          <t xml:space="preserve">
maybe a spot instead of a White perch - Identified as a smallmouth bass by the students </t>
        </r>
      </text>
    </comment>
    <comment ref="AN44" authorId="0">
      <text>
        <r>
          <rPr>
            <b/>
            <sz val="9"/>
            <color indexed="81"/>
            <rFont val="Calibri"/>
            <family val="2"/>
          </rPr>
          <t>Margie Turrin:</t>
        </r>
        <r>
          <rPr>
            <sz val="9"/>
            <color indexed="81"/>
            <rFont val="Calibri"/>
            <family val="2"/>
          </rPr>
          <t xml:space="preserve">
young of year</t>
        </r>
      </text>
    </comment>
  </commentList>
</comments>
</file>

<file path=xl/sharedStrings.xml><?xml version="1.0" encoding="utf-8"?>
<sst xmlns="http://schemas.openxmlformats.org/spreadsheetml/2006/main" count="2083" uniqueCount="757">
  <si>
    <t xml:space="preserve">RM Site </t>
  </si>
  <si>
    <t>American eel</t>
  </si>
  <si>
    <t>herring</t>
  </si>
  <si>
    <t>alewife</t>
  </si>
  <si>
    <t>blueback herring</t>
  </si>
  <si>
    <t>American shad</t>
  </si>
  <si>
    <t>Atlantic menhaden</t>
  </si>
  <si>
    <t>gizzard shad</t>
  </si>
  <si>
    <t>Goldfish</t>
  </si>
  <si>
    <t>golden shiner</t>
  </si>
  <si>
    <t>minnow, silvery</t>
  </si>
  <si>
    <t>spottail shiner</t>
  </si>
  <si>
    <t xml:space="preserve">brown bullhead </t>
  </si>
  <si>
    <t>channel catfish</t>
  </si>
  <si>
    <t>rainbow smelt</t>
  </si>
  <si>
    <t>oyster toad fish</t>
  </si>
  <si>
    <t>banded killifish</t>
  </si>
  <si>
    <t>mummichog</t>
  </si>
  <si>
    <t>striped killifish</t>
  </si>
  <si>
    <t>brook silverside</t>
  </si>
  <si>
    <t>Atlantic silverside</t>
  </si>
  <si>
    <t>stickleback</t>
  </si>
  <si>
    <t>northern pipefish</t>
  </si>
  <si>
    <t>sea robin</t>
  </si>
  <si>
    <t>white perch</t>
  </si>
  <si>
    <t>striped bass</t>
  </si>
  <si>
    <t>sunfish</t>
  </si>
  <si>
    <t>pumpkinseed</t>
  </si>
  <si>
    <t>bluegill</t>
  </si>
  <si>
    <t>smallmouth bass</t>
  </si>
  <si>
    <t>largemouth Bass</t>
  </si>
  <si>
    <t>black crappie</t>
  </si>
  <si>
    <t>tesselated darter</t>
  </si>
  <si>
    <t>yellow perch</t>
  </si>
  <si>
    <t>bluefish</t>
  </si>
  <si>
    <t>moonfish</t>
  </si>
  <si>
    <t>weakfish</t>
  </si>
  <si>
    <t>Northern kingfish</t>
  </si>
  <si>
    <t>white mullet</t>
  </si>
  <si>
    <t>blenny</t>
  </si>
  <si>
    <t>naked goby</t>
  </si>
  <si>
    <t>winter flounder</t>
  </si>
  <si>
    <t>hogchoker</t>
  </si>
  <si>
    <t>Young of Year</t>
  </si>
  <si>
    <t>TOTALS - FISH</t>
  </si>
  <si>
    <t>RM Site</t>
  </si>
  <si>
    <t>blue crab</t>
  </si>
  <si>
    <t>Asian shore crab</t>
  </si>
  <si>
    <t>green crab</t>
  </si>
  <si>
    <t>shore crab</t>
  </si>
  <si>
    <t>rock crab</t>
  </si>
  <si>
    <t>mud crab</t>
  </si>
  <si>
    <t>harris crab</t>
  </si>
  <si>
    <t>hermit crab</t>
  </si>
  <si>
    <t>zebra mussel</t>
  </si>
  <si>
    <t xml:space="preserve">comb jellies </t>
  </si>
  <si>
    <t>moon jellies</t>
  </si>
  <si>
    <t>lion's mane jelly</t>
  </si>
  <si>
    <t>shore srimp</t>
  </si>
  <si>
    <t>grass shrimp</t>
  </si>
  <si>
    <t>brine shrimp</t>
  </si>
  <si>
    <t>razer clam</t>
  </si>
  <si>
    <t>softsehell clam/ bivalves</t>
  </si>
  <si>
    <t>blue mussel</t>
  </si>
  <si>
    <t>barnacles</t>
  </si>
  <si>
    <t>isopod</t>
  </si>
  <si>
    <t>scuds</t>
  </si>
  <si>
    <t xml:space="preserve"> slipper shell snail </t>
  </si>
  <si>
    <t xml:space="preserve">Limpit (freshwater snail) </t>
  </si>
  <si>
    <t>tadpole</t>
  </si>
  <si>
    <t>damselfly nymph</t>
  </si>
  <si>
    <t>dragonfly nymph</t>
  </si>
  <si>
    <t>mayflynymph</t>
  </si>
  <si>
    <t>stonefly nymph</t>
  </si>
  <si>
    <t>caddisfly larva</t>
  </si>
  <si>
    <t>giant waterbug</t>
  </si>
  <si>
    <t>worm</t>
  </si>
  <si>
    <t>backswimmers</t>
  </si>
  <si>
    <t>TOTALS -Macro</t>
  </si>
  <si>
    <t>RM 300</t>
  </si>
  <si>
    <t>RM 200</t>
  </si>
  <si>
    <t>RM 153</t>
  </si>
  <si>
    <t>RM 144</t>
  </si>
  <si>
    <t>RM 138</t>
  </si>
  <si>
    <t>RM 133</t>
  </si>
  <si>
    <t>RM 127</t>
  </si>
  <si>
    <t>RM 115</t>
  </si>
  <si>
    <t>RM 102</t>
  </si>
  <si>
    <t>RM 96.5</t>
  </si>
  <si>
    <t>RM 92</t>
  </si>
  <si>
    <t>RM 87</t>
  </si>
  <si>
    <t>RM 84.5</t>
  </si>
  <si>
    <t>RM 78</t>
  </si>
  <si>
    <t>RM 76 MHCM</t>
  </si>
  <si>
    <t>RM 76 WP</t>
  </si>
  <si>
    <t>RM 61 E</t>
  </si>
  <si>
    <t>RM 58</t>
  </si>
  <si>
    <t>RM 55</t>
  </si>
  <si>
    <t>RM 53</t>
  </si>
  <si>
    <t>RM 41</t>
  </si>
  <si>
    <t>RM 32</t>
  </si>
  <si>
    <t>RM 31 NMS</t>
  </si>
  <si>
    <t>RM 28</t>
  </si>
  <si>
    <t>RM 25W</t>
  </si>
  <si>
    <t>RM 18 Bec</t>
  </si>
  <si>
    <t>RM 2</t>
  </si>
  <si>
    <t>RM ER 1E</t>
  </si>
  <si>
    <t>RM -9 BB</t>
  </si>
  <si>
    <t>TOTALS</t>
  </si>
  <si>
    <t xml:space="preserve">RM 61W </t>
  </si>
  <si>
    <t xml:space="preserve">RM 57 </t>
  </si>
  <si>
    <t>RM 30.5</t>
  </si>
  <si>
    <t xml:space="preserve">RM 25 E </t>
  </si>
  <si>
    <t>RM 18 SB</t>
  </si>
  <si>
    <t xml:space="preserve">RM 13 Hrl Sw </t>
  </si>
  <si>
    <t xml:space="preserve">RM 13 Hrl Sh </t>
  </si>
  <si>
    <t xml:space="preserve">RM -7 FW </t>
  </si>
  <si>
    <t>RM 18.5 BB</t>
  </si>
  <si>
    <t>RM 31 BRS</t>
  </si>
  <si>
    <t>Jamaica Bay - GC</t>
  </si>
  <si>
    <t>Jamaica Bay-CP-HS</t>
  </si>
  <si>
    <t>Jamaica Bay-CP-MS</t>
  </si>
  <si>
    <t>Ghost Shrimp</t>
  </si>
  <si>
    <t>RM 154</t>
  </si>
  <si>
    <t>RM 145</t>
  </si>
  <si>
    <t>RM 123</t>
  </si>
  <si>
    <t>RM 118</t>
  </si>
  <si>
    <t>RM 108</t>
  </si>
  <si>
    <t>RM 97</t>
  </si>
  <si>
    <t>RM 79</t>
  </si>
  <si>
    <t>RM 76 POK DS</t>
  </si>
  <si>
    <t>RM 61.1</t>
  </si>
  <si>
    <t>RM 60</t>
  </si>
  <si>
    <t>RM 43</t>
  </si>
  <si>
    <t>RM 35E</t>
  </si>
  <si>
    <t>RM 35W</t>
  </si>
  <si>
    <t>RM 17</t>
  </si>
  <si>
    <t>RM 14 Hrl Inw</t>
  </si>
  <si>
    <t>RM 11.5 FW</t>
  </si>
  <si>
    <t>RM 10 Hrl WI</t>
  </si>
  <si>
    <t>RM 6</t>
  </si>
  <si>
    <t>RM 5</t>
  </si>
  <si>
    <t>RM 4.1</t>
  </si>
  <si>
    <t>RM 4</t>
  </si>
  <si>
    <t>RM 2.5</t>
  </si>
  <si>
    <t>RM ER 1W</t>
  </si>
  <si>
    <t>BayFlats SSS</t>
  </si>
  <si>
    <t>Gov Island</t>
  </si>
  <si>
    <t>RM -2 VP</t>
  </si>
  <si>
    <t>Common shiner</t>
  </si>
  <si>
    <t>lots</t>
  </si>
  <si>
    <t>Black Drum</t>
  </si>
  <si>
    <t>needlefish</t>
  </si>
  <si>
    <t>New fish for DITL 2012</t>
  </si>
  <si>
    <t xml:space="preserve">Periwinkle snail </t>
  </si>
  <si>
    <t>Spot</t>
  </si>
  <si>
    <t>RM 6 CW</t>
  </si>
  <si>
    <t>Scup (Porgy)</t>
  </si>
  <si>
    <t>Lined seahorse</t>
  </si>
  <si>
    <t xml:space="preserve">Windowpane </t>
  </si>
  <si>
    <t xml:space="preserve">red sponge </t>
  </si>
  <si>
    <t>crayfish</t>
  </si>
  <si>
    <t>oyster</t>
  </si>
  <si>
    <t>bay anchovy</t>
  </si>
  <si>
    <t>water penny</t>
  </si>
  <si>
    <t>RM 153b GI</t>
  </si>
  <si>
    <t>RM 153a WV</t>
  </si>
  <si>
    <t>RM 60*</t>
  </si>
  <si>
    <t>*reported 4 shiners but educator noted they thought it should be herring so switched to that</t>
  </si>
  <si>
    <t>READING AS PPM TOTAL SALINITY</t>
  </si>
  <si>
    <t>READINGS AS PPM CHLORIDE (Cl-)</t>
  </si>
  <si>
    <t>MEASURMENT TECHNIQUE *denotes below instrument detection</t>
  </si>
  <si>
    <t xml:space="preserve"> TIME</t>
  </si>
  <si>
    <t>Notes</t>
  </si>
  <si>
    <t>10:00-11:30</t>
  </si>
  <si>
    <t>Hydrometer</t>
  </si>
  <si>
    <t>avg. of 6 readings</t>
  </si>
  <si>
    <t>time noted as range</t>
  </si>
  <si>
    <t xml:space="preserve">11-11:30 </t>
  </si>
  <si>
    <t>avg. of 5 readings</t>
  </si>
  <si>
    <t>11:15-12:00</t>
  </si>
  <si>
    <t>average of readings</t>
  </si>
  <si>
    <t>AM</t>
  </si>
  <si>
    <t xml:space="preserve">from AM sail </t>
  </si>
  <si>
    <t>Refractometer</t>
  </si>
  <si>
    <t>Hydrometer &amp; refractometer</t>
  </si>
  <si>
    <t xml:space="preserve">Hydrometer </t>
  </si>
  <si>
    <t>10:30-11:45</t>
  </si>
  <si>
    <t>9:30-13:00</t>
  </si>
  <si>
    <t>avg. 6 readings</t>
  </si>
  <si>
    <t>9:30-11:00</t>
  </si>
  <si>
    <t>meter</t>
  </si>
  <si>
    <t>avg. readings</t>
  </si>
  <si>
    <t>Quantabs</t>
  </si>
  <si>
    <t>10:00-13:00</t>
  </si>
  <si>
    <t>not read</t>
  </si>
  <si>
    <t>Qantabs</t>
  </si>
  <si>
    <t>collected 10/5/12</t>
  </si>
  <si>
    <t>10:00-12:45</t>
  </si>
  <si>
    <t>10:15-11:45</t>
  </si>
  <si>
    <t>avg. of 4 readings</t>
  </si>
  <si>
    <t>Meter</t>
  </si>
  <si>
    <t>RM 154 PI</t>
  </si>
  <si>
    <t>avg. of 3 readings</t>
  </si>
  <si>
    <t>NT</t>
  </si>
  <si>
    <t>TIME (NT= no time)</t>
  </si>
  <si>
    <t>RM 58 - PP</t>
  </si>
  <si>
    <t>Technique</t>
  </si>
  <si>
    <t>QT</t>
  </si>
  <si>
    <t>10-noon</t>
  </si>
  <si>
    <t>Ch-</t>
  </si>
  <si>
    <t>Standardized total sal. Ppm</t>
  </si>
  <si>
    <t>Cl- ppm</t>
  </si>
  <si>
    <t>average of 3 reading</t>
  </si>
  <si>
    <t>Redbreast Sunfish</t>
  </si>
  <si>
    <t>RM 90</t>
  </si>
  <si>
    <t>Quantab</t>
  </si>
  <si>
    <t>1.2 on container</t>
  </si>
  <si>
    <t>**RM 2.5</t>
  </si>
  <si>
    <t xml:space="preserve">**Gov Island </t>
  </si>
  <si>
    <t>**sites that didn't fish</t>
  </si>
  <si>
    <t>**RM 2</t>
  </si>
  <si>
    <t>**RM 4.1</t>
  </si>
  <si>
    <t>**RM 5</t>
  </si>
  <si>
    <t>**RM 6 CW</t>
  </si>
  <si>
    <t>**RM 18 SB</t>
  </si>
  <si>
    <t>RM 61W Newb.</t>
  </si>
  <si>
    <t>RM 61E L.D.</t>
  </si>
  <si>
    <t>**RM 144</t>
  </si>
  <si>
    <t>**RM 200</t>
  </si>
  <si>
    <t>**RM 300</t>
  </si>
  <si>
    <t>RM 23</t>
  </si>
  <si>
    <t>10:30-noon</t>
  </si>
  <si>
    <t xml:space="preserve">Spottail </t>
  </si>
  <si>
    <t>Smallmouth</t>
  </si>
  <si>
    <t>Largemouth</t>
  </si>
  <si>
    <t>Sunfish</t>
  </si>
  <si>
    <t>Striped Bass</t>
  </si>
  <si>
    <t>White Perch</t>
  </si>
  <si>
    <t>Banded Killi</t>
  </si>
  <si>
    <t>Mummichog</t>
  </si>
  <si>
    <t>Tess. Darter</t>
  </si>
  <si>
    <t>Hog Chok</t>
  </si>
  <si>
    <t>Yellow Perch</t>
  </si>
  <si>
    <t>Bullhead</t>
  </si>
  <si>
    <t>Eel</t>
  </si>
  <si>
    <t>Shad</t>
  </si>
  <si>
    <t>Blue Crab</t>
  </si>
  <si>
    <t>Naked Goby</t>
  </si>
  <si>
    <t>Memhaden</t>
  </si>
  <si>
    <t>Flounder</t>
  </si>
  <si>
    <t>Fiddler Crab</t>
  </si>
  <si>
    <t>Blue Fish</t>
  </si>
  <si>
    <t>Mullet</t>
  </si>
  <si>
    <t>Porgy (Scup)</t>
  </si>
  <si>
    <t>Seahorse</t>
  </si>
  <si>
    <t>Striped Killi</t>
  </si>
  <si>
    <t>RM</t>
  </si>
  <si>
    <t>Upper Harbor</t>
  </si>
  <si>
    <t>Jamaica Bay</t>
  </si>
  <si>
    <t xml:space="preserve">Canarsie </t>
  </si>
  <si>
    <t>Harlem Riv</t>
  </si>
  <si>
    <t>Brooklyn Br</t>
  </si>
  <si>
    <t>x</t>
  </si>
  <si>
    <t>X</t>
  </si>
  <si>
    <t>ATLANTIC SILVERSIDES</t>
  </si>
  <si>
    <t>noon</t>
  </si>
  <si>
    <t>11-12:30 PM</t>
  </si>
  <si>
    <t>Average 5 readings</t>
  </si>
  <si>
    <t>average of 5 readings</t>
  </si>
  <si>
    <t>RM 61.1E</t>
  </si>
  <si>
    <t>11:!5</t>
  </si>
  <si>
    <t>Note</t>
  </si>
  <si>
    <t>nothing registers</t>
  </si>
  <si>
    <t>RM 58  - Kow</t>
  </si>
  <si>
    <t xml:space="preserve">     </t>
  </si>
  <si>
    <t>solid 1.4 (35 ppm)</t>
  </si>
  <si>
    <t>Refract.</t>
  </si>
  <si>
    <t>drop count test lot</t>
  </si>
  <si>
    <t>avg. 4 readings</t>
  </si>
  <si>
    <t xml:space="preserve">2 readings </t>
  </si>
  <si>
    <t>4.8 strip reading</t>
  </si>
  <si>
    <t>btn 9-10 AM</t>
  </si>
  <si>
    <t>fiddler crab</t>
  </si>
  <si>
    <t>comparing the 3 killis by salinity range</t>
  </si>
  <si>
    <t>RM 152 WV</t>
  </si>
  <si>
    <t>RM 153 GI</t>
  </si>
  <si>
    <t>average 3 readings</t>
  </si>
  <si>
    <t>9:45-13:15</t>
  </si>
  <si>
    <t>9:30-13:15</t>
  </si>
  <si>
    <t>3.8 on the quantab</t>
  </si>
  <si>
    <t>RM 35E (BOCES)</t>
  </si>
  <si>
    <t>11-11:30</t>
  </si>
  <si>
    <t>RM35E BOCES</t>
  </si>
  <si>
    <t>RM 35E BOCES</t>
  </si>
  <si>
    <t>TOTALS 10/4/12 only</t>
  </si>
  <si>
    <t>RM 28••••</t>
  </si>
  <si>
    <t>RM 35E MS••••</t>
  </si>
  <si>
    <t>TOTALS •••• w/10/5/12</t>
  </si>
  <si>
    <t>NAME</t>
  </si>
  <si>
    <t>Time</t>
  </si>
  <si>
    <t>Water Temp °C</t>
  </si>
  <si>
    <t>% Saturation</t>
  </si>
  <si>
    <t>pH avg for graphing</t>
  </si>
  <si>
    <t>Nitrates ppm</t>
  </si>
  <si>
    <t>Phosphates ppm</t>
  </si>
  <si>
    <t>Newcomb</t>
  </si>
  <si>
    <t>Schuylerville</t>
  </si>
  <si>
    <t>Green Island Park</t>
  </si>
  <si>
    <t>Corning Preserve</t>
  </si>
  <si>
    <t>Rensselear</t>
  </si>
  <si>
    <t>Henry Hudson Park</t>
  </si>
  <si>
    <t>Schodack</t>
  </si>
  <si>
    <t>Stuyvesant</t>
  </si>
  <si>
    <t>Coxsackie</t>
  </si>
  <si>
    <t>Hudson Waterfront</t>
  </si>
  <si>
    <t>Cohotate</t>
  </si>
  <si>
    <t>Lasher Memorial</t>
  </si>
  <si>
    <t>Saugerties</t>
  </si>
  <si>
    <t>Ulster Landing</t>
  </si>
  <si>
    <t>Kingston</t>
  </si>
  <si>
    <t>Esopus Meadows</t>
  </si>
  <si>
    <t>Norrie Point</t>
  </si>
  <si>
    <t>Quiet Cove</t>
  </si>
  <si>
    <t>Waryas Park MHCM</t>
  </si>
  <si>
    <t>Riverfront Park</t>
  </si>
  <si>
    <t>Long Dock, Beacon</t>
  </si>
  <si>
    <t>Newburgh</t>
  </si>
  <si>
    <t>Donahue Memorial</t>
  </si>
  <si>
    <t>Little Stony Point</t>
  </si>
  <si>
    <t>Garrison Landing</t>
  </si>
  <si>
    <t>Verplanck</t>
  </si>
  <si>
    <t>Bowline Park</t>
  </si>
  <si>
    <t>Ossining</t>
  </si>
  <si>
    <t>Kingsland Park</t>
  </si>
  <si>
    <t>Piermont</t>
  </si>
  <si>
    <t>Hastings</t>
  </si>
  <si>
    <t>Alpine</t>
  </si>
  <si>
    <t>Habirshaw Park</t>
  </si>
  <si>
    <t>Yonkers/Science Barge</t>
  </si>
  <si>
    <t>Mt. St. Vincent</t>
  </si>
  <si>
    <t>Fort Washington</t>
  </si>
  <si>
    <t>Pier 95</t>
  </si>
  <si>
    <t>The Intrepid</t>
  </si>
  <si>
    <t>Pier 84</t>
  </si>
  <si>
    <t>Per 45 NYSCWD</t>
  </si>
  <si>
    <t>Pier 45 Wallerstein</t>
  </si>
  <si>
    <t>Pier 40</t>
  </si>
  <si>
    <t>Buttermilk Channel</t>
  </si>
  <si>
    <t>Valentino Bridge</t>
  </si>
  <si>
    <t>Fort Wadsworth</t>
  </si>
  <si>
    <t>Brighton Beach</t>
  </si>
  <si>
    <t>rushing</t>
  </si>
  <si>
    <t>calm</t>
  </si>
  <si>
    <t>DO ppm avg. for graphing</t>
  </si>
  <si>
    <t>Watervleit</t>
  </si>
  <si>
    <t>Alkalinity ppm</t>
  </si>
  <si>
    <t>17*</t>
  </si>
  <si>
    <t>Port Ewen</t>
  </si>
  <si>
    <t>Marist College</t>
  </si>
  <si>
    <t>Comment</t>
  </si>
  <si>
    <t>*4.3</t>
  </si>
  <si>
    <t>*4.4</t>
  </si>
  <si>
    <t>*seems high</t>
  </si>
  <si>
    <t>Peekskill- RFG</t>
  </si>
  <si>
    <t>*seems low</t>
  </si>
  <si>
    <t>*5.5</t>
  </si>
  <si>
    <t>off chart</t>
  </si>
  <si>
    <t>*7</t>
  </si>
  <si>
    <t xml:space="preserve">Irvington </t>
  </si>
  <si>
    <t>Gerritsen Cr</t>
  </si>
  <si>
    <t>Canarsie Pier</t>
  </si>
  <si>
    <t>*low res. Kit</t>
  </si>
  <si>
    <t>*0</t>
  </si>
  <si>
    <t>Wards Island</t>
  </si>
  <si>
    <t>HAR RM 10</t>
  </si>
  <si>
    <t>*JB-6.5 CP-MS</t>
  </si>
  <si>
    <t>no sample</t>
  </si>
  <si>
    <t>Dennings Point RM60</t>
  </si>
  <si>
    <t>79th St BB</t>
  </si>
  <si>
    <t>RM RM 1E</t>
  </si>
  <si>
    <t>BB- BBC</t>
  </si>
  <si>
    <t>GI</t>
  </si>
  <si>
    <t>RM to GRAPH</t>
  </si>
  <si>
    <t>61E</t>
  </si>
  <si>
    <t>61W</t>
  </si>
  <si>
    <t>Plum Point</t>
  </si>
  <si>
    <t>Croton BOCEs</t>
  </si>
  <si>
    <t xml:space="preserve"> 35E</t>
  </si>
  <si>
    <t xml:space="preserve">35W </t>
  </si>
  <si>
    <t>Hook Mt BRS</t>
  </si>
  <si>
    <t>Hook MT NMS</t>
  </si>
  <si>
    <t>25E</t>
  </si>
  <si>
    <t>30.5E</t>
  </si>
  <si>
    <t>25W</t>
  </si>
  <si>
    <t>13b</t>
  </si>
  <si>
    <t>13a</t>
  </si>
  <si>
    <t>HAR ShermanCrk</t>
  </si>
  <si>
    <t>HAR Inwood Park, YWLS</t>
  </si>
  <si>
    <t>HAR Swindler Cove</t>
  </si>
  <si>
    <t>ER Gantry Plaza</t>
  </si>
  <si>
    <t>EE BB_LESEC</t>
  </si>
  <si>
    <t>1W</t>
  </si>
  <si>
    <t>H2O rushing</t>
  </si>
  <si>
    <t>H2O calm</t>
  </si>
  <si>
    <t xml:space="preserve">*air bubble? </t>
  </si>
  <si>
    <t>Total Sal</t>
  </si>
  <si>
    <t>below det.</t>
  </si>
  <si>
    <t>Gov. Isl.</t>
  </si>
  <si>
    <t xml:space="preserve">&gt;1.2 (28 ppm); ≤ 1.4 (35 ppm) </t>
  </si>
  <si>
    <t>RM -8 GC</t>
  </si>
  <si>
    <t>RM -6.5 CP</t>
  </si>
  <si>
    <t xml:space="preserve">NOTES: </t>
  </si>
  <si>
    <t>NOTES: Following Sites Not Read</t>
  </si>
  <si>
    <t>reading -50mS/cm</t>
  </si>
  <si>
    <t>NOTES: Recorded as conductivity - 56 mS/cm is per seawater</t>
  </si>
  <si>
    <t>reported as 1.2g/ml expect it is 1.2 on the titrator</t>
  </si>
  <si>
    <t>Site ID</t>
  </si>
  <si>
    <t>RM Site Time</t>
  </si>
  <si>
    <t>Time 24 hr clock</t>
  </si>
  <si>
    <t>Air Temp. °C</t>
  </si>
  <si>
    <t>Air Temp. °F</t>
  </si>
  <si>
    <t>Weather Today</t>
  </si>
  <si>
    <t>Weather Last 3 days</t>
  </si>
  <si>
    <t>clouds</t>
  </si>
  <si>
    <t>Wind MPH</t>
  </si>
  <si>
    <t>Wind Kts</t>
  </si>
  <si>
    <t>Wind Beaufort</t>
  </si>
  <si>
    <t>Wind Direction -  from</t>
  </si>
  <si>
    <t>water</t>
  </si>
  <si>
    <t>Water Temp °F</t>
  </si>
  <si>
    <t>Chlorophyll Visual Assessment</t>
  </si>
  <si>
    <t>Turbidity technique</t>
  </si>
  <si>
    <t>MHCM</t>
  </si>
  <si>
    <t>East</t>
  </si>
  <si>
    <t>West</t>
  </si>
  <si>
    <t>E</t>
  </si>
  <si>
    <t>W</t>
  </si>
  <si>
    <t>BR</t>
  </si>
  <si>
    <t>NMS</t>
  </si>
  <si>
    <t>SB</t>
  </si>
  <si>
    <t>NYCSWD</t>
  </si>
  <si>
    <t>NYU</t>
  </si>
  <si>
    <t>ER</t>
  </si>
  <si>
    <t>ER/W</t>
  </si>
  <si>
    <t>rain</t>
  </si>
  <si>
    <t>mist</t>
  </si>
  <si>
    <t>drizzle</t>
  </si>
  <si>
    <t>0.5-1.0</t>
  </si>
  <si>
    <t>secchi</t>
  </si>
  <si>
    <t>overcast</t>
  </si>
  <si>
    <t>some rain</t>
  </si>
  <si>
    <t>S</t>
  </si>
  <si>
    <t>&lt;1</t>
  </si>
  <si>
    <t>foggy</t>
  </si>
  <si>
    <t>wet</t>
  </si>
  <si>
    <t>Turbidity - cm</t>
  </si>
  <si>
    <t>rainy</t>
  </si>
  <si>
    <t>NE</t>
  </si>
  <si>
    <t>sm tube</t>
  </si>
  <si>
    <t>0-1</t>
  </si>
  <si>
    <t>N</t>
  </si>
  <si>
    <t>NW</t>
  </si>
  <si>
    <t>lovely</t>
  </si>
  <si>
    <t>long tube</t>
  </si>
  <si>
    <t>60s</t>
  </si>
  <si>
    <t>cloudy</t>
  </si>
  <si>
    <t>drizzly</t>
  </si>
  <si>
    <t>choppy</t>
  </si>
  <si>
    <t xml:space="preserve">long &amp; short </t>
  </si>
  <si>
    <t>&gt;1</t>
  </si>
  <si>
    <t>fog</t>
  </si>
  <si>
    <t>Turbidity - JTU</t>
  </si>
  <si>
    <t>Turbidity -  NTU</t>
  </si>
  <si>
    <t>coudy</t>
  </si>
  <si>
    <t>SE</t>
  </si>
  <si>
    <t>SW</t>
  </si>
  <si>
    <t>Becz</t>
  </si>
  <si>
    <t>GC</t>
  </si>
  <si>
    <t>CP</t>
  </si>
  <si>
    <t>FW</t>
  </si>
  <si>
    <t>VP</t>
  </si>
  <si>
    <t>HarSh</t>
  </si>
  <si>
    <t>HarSC</t>
  </si>
  <si>
    <t>sm tibe</t>
  </si>
  <si>
    <t>damp</t>
  </si>
  <si>
    <t>ER/E</t>
  </si>
  <si>
    <t xml:space="preserve">rain </t>
  </si>
  <si>
    <t>clear</t>
  </si>
  <si>
    <t>small chop</t>
  </si>
  <si>
    <t>PCS</t>
  </si>
  <si>
    <t>Start Tme</t>
  </si>
  <si>
    <t>Final Time</t>
  </si>
  <si>
    <t>Start Height Falling cm</t>
  </si>
  <si>
    <t>End Height Falling</t>
  </si>
  <si>
    <t>Start Height Rising</t>
  </si>
  <si>
    <t>End Height Rising</t>
  </si>
  <si>
    <t>Falling</t>
  </si>
  <si>
    <t xml:space="preserve">Rising </t>
  </si>
  <si>
    <t>Comments</t>
  </si>
  <si>
    <t>stick reset  several times</t>
  </si>
  <si>
    <t>mainly falling -although early rise</t>
  </si>
  <si>
    <t>~1200</t>
  </si>
  <si>
    <t>measured in 30 min increments</t>
  </si>
  <si>
    <t>measured distance away from</t>
  </si>
  <si>
    <t>to water surface from pier</t>
  </si>
  <si>
    <t>Harln14</t>
  </si>
  <si>
    <t>HarSh13b</t>
  </si>
  <si>
    <t>HarWI10</t>
  </si>
  <si>
    <t>1200-1230 it fell 5cm</t>
  </si>
  <si>
    <t>high tide!</t>
  </si>
  <si>
    <t>started to fall after 1100</t>
  </si>
  <si>
    <t>BrB</t>
  </si>
  <si>
    <t>RM GC -8</t>
  </si>
  <si>
    <t>RMCP-HS -6.5</t>
  </si>
  <si>
    <t>JB -RM -8 GC</t>
  </si>
  <si>
    <t>JB-RM-6.5CP-HS</t>
  </si>
  <si>
    <t>JB RM-6.5-CP-MS</t>
  </si>
  <si>
    <r>
      <t xml:space="preserve">tide falling 815-900 switch to </t>
    </r>
    <r>
      <rPr>
        <sz val="10"/>
        <color theme="1"/>
        <rFont val="Wingdings"/>
      </rPr>
      <t></t>
    </r>
    <r>
      <rPr>
        <sz val="10"/>
        <color theme="1"/>
        <rFont val="Calibri"/>
        <scheme val="minor"/>
      </rPr>
      <t xml:space="preserve"> by 940</t>
    </r>
  </si>
  <si>
    <r>
      <t xml:space="preserve">tide switch to  </t>
    </r>
    <r>
      <rPr>
        <sz val="12"/>
        <color theme="1"/>
        <rFont val="Wingdings"/>
        <family val="2"/>
      </rPr>
      <t></t>
    </r>
    <r>
      <rPr>
        <sz val="10"/>
        <color theme="1"/>
        <rFont val="Calibri"/>
        <scheme val="minor"/>
      </rPr>
      <t>btwn 1030-1200</t>
    </r>
  </si>
  <si>
    <r>
      <t xml:space="preserve">tide switch to </t>
    </r>
    <r>
      <rPr>
        <sz val="12"/>
        <color theme="1"/>
        <rFont val="Wingdings"/>
        <family val="2"/>
      </rPr>
      <t></t>
    </r>
    <r>
      <rPr>
        <sz val="10"/>
        <color theme="1"/>
        <rFont val="Calibri"/>
        <scheme val="minor"/>
      </rPr>
      <t xml:space="preserve"> between 11-1215 </t>
    </r>
  </si>
  <si>
    <r>
      <t xml:space="preserve">tide switch to </t>
    </r>
    <r>
      <rPr>
        <sz val="10"/>
        <color theme="1"/>
        <rFont val="Wingdings"/>
      </rPr>
      <t></t>
    </r>
    <r>
      <rPr>
        <sz val="10"/>
        <color theme="1"/>
        <rFont val="Calibri"/>
        <scheme val="minor"/>
      </rPr>
      <t xml:space="preserve"> after 1015</t>
    </r>
  </si>
  <si>
    <r>
      <rPr>
        <sz val="12"/>
        <color theme="1"/>
        <rFont val="Wingdings"/>
        <family val="2"/>
      </rPr>
      <t></t>
    </r>
    <r>
      <rPr>
        <sz val="10"/>
        <color theme="1"/>
        <rFont val="Calibri"/>
        <scheme val="minor"/>
      </rPr>
      <t xml:space="preserve"> 76 cm during sampling</t>
    </r>
  </si>
  <si>
    <t>Harlem River tides differ from Hudson</t>
  </si>
  <si>
    <t>East River tides differ from Hudson</t>
  </si>
  <si>
    <t>RM not read</t>
  </si>
  <si>
    <t>cm/sec</t>
  </si>
  <si>
    <t>Knots cm/sec/50</t>
  </si>
  <si>
    <t>Flow not current</t>
  </si>
  <si>
    <t>rushing/flow not current</t>
  </si>
  <si>
    <t>F</t>
  </si>
  <si>
    <t>Top of estuary</t>
  </si>
  <si>
    <t>NOTE: RM 153 is the top of the estuary the highest RM where we have currents.  Above this the Hudson is a river flowing N to S</t>
  </si>
  <si>
    <t>Direction</t>
  </si>
  <si>
    <t>average of 4</t>
  </si>
  <si>
    <t>average of 2</t>
  </si>
  <si>
    <t>main current</t>
  </si>
  <si>
    <t>average of 15 (times 930-1330)</t>
  </si>
  <si>
    <t>average of 5 (times 900-1200)</t>
  </si>
  <si>
    <t>*switch to F between 1100 and 1230</t>
  </si>
  <si>
    <t>average of 3</t>
  </si>
  <si>
    <t>site is out of main channel - no current</t>
  </si>
  <si>
    <t>average of 3 (9:30-10:30)</t>
  </si>
  <si>
    <t>none</t>
  </si>
  <si>
    <t>by 1145 shift to flood</t>
  </si>
  <si>
    <t>by 1115 shifts to flood</t>
  </si>
  <si>
    <t>average of 5 (1000-1200)</t>
  </si>
  <si>
    <t>(1015-1045 Ebb)</t>
  </si>
  <si>
    <t>STILL</t>
  </si>
  <si>
    <t>FLOOD</t>
  </si>
  <si>
    <t>EBB</t>
  </si>
  <si>
    <t>over sampling period 1100-1300</t>
  </si>
  <si>
    <t>1045 Ebb/waves</t>
  </si>
  <si>
    <t>average of 3 1100-1230 (1030 Still)</t>
  </si>
  <si>
    <t>average of 4 1045-1330</t>
  </si>
  <si>
    <t>1000-1100</t>
  </si>
  <si>
    <t>1045 found Ebb</t>
  </si>
  <si>
    <t>flood full sampling period</t>
  </si>
  <si>
    <t>flood until 1230 turned still</t>
  </si>
  <si>
    <t>1030-1130</t>
  </si>
  <si>
    <t>1200-1300</t>
  </si>
  <si>
    <t>average 4 - Harlem river currents differ</t>
  </si>
  <si>
    <t>LT 6:06 AM</t>
  </si>
  <si>
    <t>Average of 4 from 1030-1130 - East River currents differ</t>
  </si>
  <si>
    <t xml:space="preserve">1 to 2 </t>
  </si>
  <si>
    <t>Those RM not listed were not read</t>
  </si>
  <si>
    <t>flows East here</t>
  </si>
  <si>
    <t>9:30 ebbing shift to flooding 1100-1200</t>
  </si>
  <si>
    <t>Other Observations</t>
  </si>
  <si>
    <t>Time (24 hr reporting)</t>
  </si>
  <si>
    <t>Ships</t>
  </si>
  <si>
    <t>Name</t>
  </si>
  <si>
    <t>Color</t>
  </si>
  <si>
    <t>North Bound</t>
  </si>
  <si>
    <t>South Bound</t>
  </si>
  <si>
    <t>East Bound</t>
  </si>
  <si>
    <t>comment</t>
  </si>
  <si>
    <t>sailboat</t>
  </si>
  <si>
    <t>commercial</t>
  </si>
  <si>
    <t>recreational</t>
  </si>
  <si>
    <t>sailboats</t>
  </si>
  <si>
    <t>pleasure craft</t>
  </si>
  <si>
    <t>Lg. Sailboat</t>
  </si>
  <si>
    <t>Sm. Speedboat</t>
  </si>
  <si>
    <t>Barge</t>
  </si>
  <si>
    <t>Lg. Ship</t>
  </si>
  <si>
    <t>Black</t>
  </si>
  <si>
    <t>Yacht</t>
  </si>
  <si>
    <t>White</t>
  </si>
  <si>
    <t xml:space="preserve">Camo </t>
  </si>
  <si>
    <t>White/black</t>
  </si>
  <si>
    <t>Sailboats</t>
  </si>
  <si>
    <t>Speedboat</t>
  </si>
  <si>
    <t>Red</t>
  </si>
  <si>
    <t>Loaded</t>
  </si>
  <si>
    <t>Light</t>
  </si>
  <si>
    <t>Water taxi</t>
  </si>
  <si>
    <t>American Spirit</t>
  </si>
  <si>
    <t>Cruise</t>
  </si>
  <si>
    <t>Motorboat</t>
  </si>
  <si>
    <t>5 sailboats</t>
  </si>
  <si>
    <t>Pleasure</t>
  </si>
  <si>
    <t>Tugboat</t>
  </si>
  <si>
    <t>5 motorboats</t>
  </si>
  <si>
    <t>American Star</t>
  </si>
  <si>
    <t>Barge &amp; Tug</t>
  </si>
  <si>
    <t>Blue &amp; Red</t>
  </si>
  <si>
    <t>red</t>
  </si>
  <si>
    <t>Tug</t>
  </si>
  <si>
    <t>Blue</t>
  </si>
  <si>
    <t>Sailboat</t>
  </si>
  <si>
    <t>Kayak</t>
  </si>
  <si>
    <t>Yellow</t>
  </si>
  <si>
    <t>Oilbarge</t>
  </si>
  <si>
    <t>Oil</t>
  </si>
  <si>
    <t>Sand</t>
  </si>
  <si>
    <t>Tour Boat</t>
  </si>
  <si>
    <t>leaf peepers</t>
  </si>
  <si>
    <t>Cheyenne</t>
  </si>
  <si>
    <t>dirt</t>
  </si>
  <si>
    <t>Reinier</t>
  </si>
  <si>
    <t>DEC Sherrif</t>
  </si>
  <si>
    <t>Mystic</t>
  </si>
  <si>
    <t xml:space="preserve">Pleasure </t>
  </si>
  <si>
    <t>Cape Wendy</t>
  </si>
  <si>
    <t>Bouchard</t>
  </si>
  <si>
    <t>Coast guard</t>
  </si>
  <si>
    <t>Tug &amp; Barge</t>
  </si>
  <si>
    <t>Black/Orange/red</t>
  </si>
  <si>
    <t>Boat</t>
  </si>
  <si>
    <t>Black/red</t>
  </si>
  <si>
    <t>Cape</t>
  </si>
  <si>
    <t>Black/Blue</t>
  </si>
  <si>
    <t>Unknown</t>
  </si>
  <si>
    <t>RTC502</t>
  </si>
  <si>
    <t>Bluish</t>
  </si>
  <si>
    <t>Rarda(es)</t>
  </si>
  <si>
    <t>Red &amp; Black</t>
  </si>
  <si>
    <t>small boat</t>
  </si>
  <si>
    <t>Commander</t>
  </si>
  <si>
    <t>Captain's Choice</t>
  </si>
  <si>
    <t>Cruise ship</t>
  </si>
  <si>
    <t>grey</t>
  </si>
  <si>
    <t>35E</t>
  </si>
  <si>
    <t>2 sailboats</t>
  </si>
  <si>
    <t>white/Blue</t>
  </si>
  <si>
    <t>35W</t>
  </si>
  <si>
    <t>Ferry</t>
  </si>
  <si>
    <t xml:space="preserve">Haverstraw </t>
  </si>
  <si>
    <t>white/blue</t>
  </si>
  <si>
    <t>Westbound</t>
  </si>
  <si>
    <t>to Haverstraw</t>
  </si>
  <si>
    <t>Cargo</t>
  </si>
  <si>
    <t>"S"</t>
  </si>
  <si>
    <t xml:space="preserve">Passenger Ship </t>
  </si>
  <si>
    <t>White/Navy</t>
  </si>
  <si>
    <t>Large Ship</t>
  </si>
  <si>
    <t>Caledonian Sky</t>
  </si>
  <si>
    <t>Brown</t>
  </si>
  <si>
    <t>Grey/White</t>
  </si>
  <si>
    <t>Circle Line</t>
  </si>
  <si>
    <t>White/Red</t>
  </si>
  <si>
    <t>Coast Guard</t>
  </si>
  <si>
    <t>Orange/White</t>
  </si>
  <si>
    <t>DaddyO</t>
  </si>
  <si>
    <t>US Coastguard</t>
  </si>
  <si>
    <t>Small sailboat</t>
  </si>
  <si>
    <t>half loaded</t>
  </si>
  <si>
    <t>Rust brown</t>
  </si>
  <si>
    <t>NY waterway</t>
  </si>
  <si>
    <t>White/Blue</t>
  </si>
  <si>
    <t>NYPD</t>
  </si>
  <si>
    <t>Blue/White/Yellow</t>
  </si>
  <si>
    <t>Passenger</t>
  </si>
  <si>
    <t>Beast</t>
  </si>
  <si>
    <t>Green</t>
  </si>
  <si>
    <t>all day</t>
  </si>
  <si>
    <t>water taxi</t>
  </si>
  <si>
    <t>yellow</t>
  </si>
  <si>
    <t>tug &amp; barge</t>
  </si>
  <si>
    <t>Green Land Sea</t>
  </si>
  <si>
    <t>guarding USN destroyer</t>
  </si>
  <si>
    <t>NY Waterway</t>
  </si>
  <si>
    <t>ER Ferry</t>
  </si>
  <si>
    <t>White/Black</t>
  </si>
  <si>
    <t>Seastreak</t>
  </si>
  <si>
    <t>blue roof</t>
  </si>
  <si>
    <t>Policeboat</t>
  </si>
  <si>
    <t>B/W</t>
  </si>
  <si>
    <t>Seastreak again</t>
  </si>
  <si>
    <t>WR Ferry</t>
  </si>
  <si>
    <t>Pegasus</t>
  </si>
  <si>
    <t>cruise ship</t>
  </si>
  <si>
    <t>Ship</t>
  </si>
  <si>
    <t>CUA CGM</t>
  </si>
  <si>
    <t>Container Ship</t>
  </si>
  <si>
    <t>Oil Tanker</t>
  </si>
  <si>
    <t xml:space="preserve"> </t>
  </si>
  <si>
    <t>Orange</t>
  </si>
  <si>
    <t>Red/Black</t>
  </si>
  <si>
    <t>Damico</t>
  </si>
  <si>
    <t>B &amp; Red</t>
  </si>
  <si>
    <t>Bulk carrier</t>
  </si>
  <si>
    <t>Black barge reddish  tug</t>
  </si>
  <si>
    <t>NYPD &amp; USCG</t>
  </si>
  <si>
    <t>Two boats</t>
  </si>
  <si>
    <t>both N&amp;S</t>
  </si>
  <si>
    <t>being loaded at gravel plant S &amp; across river</t>
  </si>
  <si>
    <t>sitting by park</t>
  </si>
  <si>
    <t xml:space="preserve">in industrial area </t>
  </si>
  <si>
    <t>crushed cardbd.</t>
  </si>
  <si>
    <t>After a night with a family of three black bears in the Arbutus area, one lone loon warbles out on the dark pond. Quiet and still. Crickets softly purr. Mist barely drifts the air is so still on Arbutus Pond.</t>
  </si>
  <si>
    <t xml:space="preserve">We saw a bald eagle on the way back to school. Beach area showed signs of angler use, fishing line was everywhere. Saw ducks, gulls, fish and squirrel, Some yellowjackets also.back to school. </t>
  </si>
  <si>
    <t>blue heron in the water, water chestnut plant on shore &amp; bald eagle!</t>
  </si>
  <si>
    <t>The fog was so thick that we could not differentiate between the water and the sky when the students arrived at 8:45 AM</t>
  </si>
  <si>
    <t>2 adult bald eagles!</t>
  </si>
  <si>
    <t>Around 80 Canadian geese resting in shallow water/sand bar during low tide, one southbound osprey.  Caught a small hogchoker - first for us!</t>
  </si>
  <si>
    <t>seagulls &amp; cranes</t>
  </si>
  <si>
    <t>Because of the rain the kids were having a hard time judging which way the current was heading. They were pleased to actually see if move down the river (with the orange toss).</t>
  </si>
  <si>
    <t>Lots of river traffic - crew rowers; tug and oil barges. Pleasure motor yachts; ocean going ships - The cruise ship was loading for an The cruise ship was loading for an excursion, singing, and then heading out with a horn blast that the kids loved (woke them right up!)</t>
  </si>
  <si>
    <t>Cormorants in water perched, gull flying, 3 monarchs flying south</t>
  </si>
  <si>
    <t>Lots of waterchestnut pods, beach glass, and bits of brick on the beach</t>
  </si>
  <si>
    <t>Killdeer, geese, fishcrows, seagulls, blue crab, mallard ducks, monarch butterfly</t>
  </si>
  <si>
    <t>1 song sparrow, 2 Cormorant, 1 Ring Bill Gull, 1 Osprey, 40 Bluejay (migrating) , 3 Canadian geese, 2 Mallards</t>
  </si>
  <si>
    <t xml:space="preserve">Crow, seagull, 2 mallards, cormorant, 2 king fishers &amp; monarch butterfly </t>
  </si>
  <si>
    <t>An oil transfer platform just north of the sampling site. Broken bricks were along the beach showing how there were old brick factories in the area. Large rocks sticking out of the ground. There is construction happening in the parking lot so whenever it rains the runoff comes on the beach and into the river.</t>
  </si>
  <si>
    <t>14 Manarch butterfly throughout the day - more in the afternoon. At lunch saw a group of schooling fish circling energetically alongside the pier - flashing silver and some green as they seemed to tip on their sides towards the surface of the water - appeared to be menhaden</t>
  </si>
  <si>
    <t>Monarch butterfly flew across sample area at 11:35 AM, Clam found in marsh sediment, Rat swam across marsh to beach! Canadian geese flying around park, Mallard ducks swim around marsh.</t>
  </si>
  <si>
    <t>white birds flying by think seagulls, dead fish floating in the river, geese.</t>
  </si>
  <si>
    <t xml:space="preserve">We observed upon arriving a juvenile crown night heron foraging for fish or small crustaceans in the tide pools left on the mudflats by low tide </t>
  </si>
  <si>
    <t>Butterflies flying south and birds flying north</t>
  </si>
  <si>
    <t>Very foggy day, saw a V of geese flying and also a Monarch Butterfly</t>
  </si>
  <si>
    <t>No shells, saw buildings, parks, bridge, some crumbled pieces of brick.
Big wave – shoe gone in water!</t>
  </si>
  <si>
    <t>monarch butterflies (~30); Cormorants (2); Seagulls – at least three different types: entirely grey, Herring Gull, one with black head (10); pigeons; geese; evidence of crabs; jellyfish; snail; sea lice; seaweed; krakens (12 – 3,000)</t>
  </si>
  <si>
    <t>CHLA</t>
  </si>
  <si>
    <t>AVERAGED</t>
  </si>
  <si>
    <t>Rounded</t>
  </si>
  <si>
    <t>ug/L</t>
  </si>
  <si>
    <t>Brooklyn Bridge Park</t>
  </si>
  <si>
    <t>Pier (no number put)</t>
  </si>
  <si>
    <t>Inwood</t>
  </si>
  <si>
    <t>Beczak</t>
  </si>
  <si>
    <t>Piermont Pier</t>
  </si>
  <si>
    <t>Nyack Memorial Park</t>
  </si>
  <si>
    <t>Nyack MS</t>
  </si>
  <si>
    <t>Riverfront Green Park, Peekskill</t>
  </si>
  <si>
    <t>Cornwall</t>
  </si>
  <si>
    <t>Waryas Park</t>
  </si>
  <si>
    <t>Quiet Cove, Poughkeepsie</t>
  </si>
  <si>
    <t>Ulster Landing Park</t>
  </si>
  <si>
    <t>Kingston Point Park</t>
  </si>
  <si>
    <t>Rensselaer Boat Launch</t>
  </si>
  <si>
    <t>Green Island</t>
  </si>
  <si>
    <t xml:space="preserve">average </t>
  </si>
  <si>
    <t>SITE ID</t>
  </si>
  <si>
    <t>FISH</t>
  </si>
  <si>
    <t xml:space="preserve">TOTALS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</si>
</sst>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h:mm;@"/>
  </numFmts>
  <fonts count="19" x14ac:knownFonts="1">
    <font>
      <sz val="12"/>
      <color theme="1"/>
      <name val="Calibri"/>
      <family val="2"/>
      <scheme val="minor"/>
    </font>
    <font>
      <b/>
      <sz val="12"/>
      <color theme="1"/>
      <name val="Calibri"/>
      <family val="2"/>
      <scheme val="minor"/>
    </font>
    <font>
      <sz val="12"/>
      <color theme="0"/>
      <name val="Calibri"/>
      <family val="2"/>
      <scheme val="minor"/>
    </font>
    <font>
      <b/>
      <sz val="10"/>
      <name val="Verdana"/>
    </font>
    <font>
      <i/>
      <sz val="10"/>
      <name val="Verdana"/>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sz val="8"/>
      <name val="Calibri"/>
      <family val="2"/>
      <scheme val="minor"/>
    </font>
    <font>
      <sz val="12"/>
      <color rgb="FF000000"/>
      <name val="Calibri"/>
      <family val="2"/>
      <scheme val="minor"/>
    </font>
    <font>
      <b/>
      <sz val="12"/>
      <color rgb="FF000000"/>
      <name val="Calibri"/>
      <family val="2"/>
      <scheme val="minor"/>
    </font>
    <font>
      <b/>
      <i/>
      <sz val="10"/>
      <name val="Verdana"/>
    </font>
    <font>
      <b/>
      <sz val="10"/>
      <color rgb="FF000000"/>
      <name val="Verdana"/>
    </font>
    <font>
      <sz val="10"/>
      <color theme="1"/>
      <name val="Calibri"/>
      <scheme val="minor"/>
    </font>
    <font>
      <sz val="10"/>
      <color theme="1"/>
      <name val="Wingdings"/>
    </font>
    <font>
      <sz val="12"/>
      <color theme="1"/>
      <name val="Wingdings"/>
      <family val="2"/>
    </font>
    <font>
      <b/>
      <sz val="10"/>
      <name val="Arial"/>
      <family val="2"/>
    </font>
    <font>
      <sz val="10"/>
      <name val="Arial"/>
      <family val="2"/>
    </font>
  </fonts>
  <fills count="2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2F2F2"/>
        <bgColor rgb="FF000000"/>
      </patternFill>
    </fill>
    <fill>
      <patternFill patternType="solid">
        <fgColor rgb="FFFFFFFF"/>
        <bgColor rgb="FF000000"/>
      </patternFill>
    </fill>
    <fill>
      <patternFill patternType="solid">
        <fgColor rgb="FFCCFFCC"/>
        <bgColor rgb="FF000000"/>
      </patternFill>
    </fill>
    <fill>
      <patternFill patternType="solid">
        <fgColor rgb="FFFDE9D9"/>
        <bgColor rgb="FF000000"/>
      </patternFill>
    </fill>
    <fill>
      <patternFill patternType="solid">
        <fgColor theme="3" tint="0.79998168889431442"/>
        <bgColor indexed="64"/>
      </patternFill>
    </fill>
    <fill>
      <patternFill patternType="solid">
        <fgColor rgb="FFEEECE1"/>
        <bgColor rgb="FF000000"/>
      </patternFill>
    </fill>
    <fill>
      <patternFill patternType="solid">
        <fgColor theme="0" tint="-0.249977111117893"/>
        <bgColor indexed="64"/>
      </patternFill>
    </fill>
    <fill>
      <patternFill patternType="solid">
        <fgColor theme="0"/>
        <bgColor rgb="FF000000"/>
      </patternFill>
    </fill>
    <fill>
      <patternFill patternType="solid">
        <fgColor theme="2"/>
        <bgColor rgb="FF000000"/>
      </patternFill>
    </fill>
    <fill>
      <patternFill patternType="solid">
        <fgColor rgb="FFEBF1DE"/>
        <bgColor rgb="FF000000"/>
      </patternFill>
    </fill>
    <fill>
      <patternFill patternType="solid">
        <fgColor rgb="FFC5D9F1"/>
        <bgColor rgb="FF000000"/>
      </patternFill>
    </fill>
    <fill>
      <patternFill patternType="solid">
        <fgColor theme="0" tint="-0.14999847407452621"/>
        <bgColor indexed="64"/>
      </patternFill>
    </fill>
    <fill>
      <patternFill patternType="solid">
        <fgColor rgb="FFD9D9D9"/>
        <bgColor rgb="FF000000"/>
      </patternFill>
    </fill>
    <fill>
      <patternFill patternType="solid">
        <fgColor theme="0" tint="-0.14999847407452621"/>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diagonal/>
    </border>
    <border>
      <left style="medium">
        <color auto="1"/>
      </left>
      <right style="thick">
        <color auto="1"/>
      </right>
      <top style="medium">
        <color auto="1"/>
      </top>
      <bottom style="medium">
        <color auto="1"/>
      </bottom>
      <diagonal/>
    </border>
    <border>
      <left/>
      <right/>
      <top style="thin">
        <color auto="1"/>
      </top>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s>
  <cellStyleXfs count="48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2">
    <xf numFmtId="0" fontId="0" fillId="0" borderId="0" xfId="0"/>
    <xf numFmtId="0" fontId="3" fillId="0" borderId="1" xfId="0" applyFont="1" applyBorder="1" applyAlignment="1">
      <alignment wrapText="1"/>
    </xf>
    <xf numFmtId="0" fontId="3" fillId="2" borderId="1" xfId="0" applyFont="1" applyFill="1" applyBorder="1" applyAlignment="1">
      <alignment textRotation="90" wrapText="1"/>
    </xf>
    <xf numFmtId="0" fontId="3" fillId="0" borderId="2" xfId="0" applyFont="1" applyBorder="1" applyAlignment="1">
      <alignment textRotation="90" wrapText="1"/>
    </xf>
    <xf numFmtId="0" fontId="3" fillId="0" borderId="2" xfId="0" applyFont="1" applyFill="1" applyBorder="1" applyAlignment="1">
      <alignment textRotation="90" wrapText="1"/>
    </xf>
    <xf numFmtId="0" fontId="4" fillId="0" borderId="0" xfId="0" applyFont="1" applyFill="1" applyBorder="1"/>
    <xf numFmtId="0" fontId="4" fillId="0" borderId="3" xfId="0" applyFont="1" applyBorder="1" applyAlignment="1">
      <alignment wrapText="1"/>
    </xf>
    <xf numFmtId="0" fontId="4" fillId="0" borderId="3" xfId="0" applyFont="1" applyBorder="1"/>
    <xf numFmtId="0" fontId="4" fillId="4" borderId="3" xfId="0" applyFont="1" applyFill="1" applyBorder="1"/>
    <xf numFmtId="18" fontId="4" fillId="0" borderId="3" xfId="0" applyNumberFormat="1" applyFont="1" applyBorder="1"/>
    <xf numFmtId="18" fontId="4" fillId="4" borderId="3" xfId="0" applyNumberFormat="1" applyFont="1" applyFill="1" applyBorder="1"/>
    <xf numFmtId="0" fontId="4" fillId="3" borderId="3" xfId="0" applyFont="1" applyFill="1" applyBorder="1"/>
    <xf numFmtId="0" fontId="4" fillId="0" borderId="4" xfId="0" applyFont="1" applyBorder="1"/>
    <xf numFmtId="0" fontId="4" fillId="0" borderId="3" xfId="0" applyFont="1" applyFill="1" applyBorder="1"/>
    <xf numFmtId="0" fontId="4" fillId="0" borderId="4" xfId="0" applyFont="1" applyFill="1" applyBorder="1"/>
    <xf numFmtId="0" fontId="3" fillId="0" borderId="5" xfId="0" applyFont="1" applyBorder="1" applyAlignment="1">
      <alignment textRotation="90" wrapText="1"/>
    </xf>
    <xf numFmtId="0" fontId="3" fillId="0" borderId="5" xfId="0" applyFont="1" applyBorder="1" applyAlignment="1">
      <alignment textRotation="90"/>
    </xf>
    <xf numFmtId="0" fontId="3" fillId="2" borderId="5" xfId="0" applyFont="1" applyFill="1" applyBorder="1" applyAlignment="1">
      <alignment textRotation="90" wrapText="1"/>
    </xf>
    <xf numFmtId="0" fontId="3" fillId="0" borderId="5" xfId="0" applyFont="1" applyBorder="1" applyAlignment="1">
      <alignment wrapText="1"/>
    </xf>
    <xf numFmtId="0" fontId="0" fillId="0" borderId="1" xfId="0" applyBorder="1"/>
    <xf numFmtId="0" fontId="0" fillId="0" borderId="0" xfId="0" applyBorder="1"/>
    <xf numFmtId="0" fontId="4" fillId="5" borderId="3" xfId="0" applyFont="1" applyFill="1" applyBorder="1"/>
    <xf numFmtId="0" fontId="0" fillId="5" borderId="0" xfId="0" applyFill="1"/>
    <xf numFmtId="0" fontId="3" fillId="7" borderId="5" xfId="0" applyFont="1" applyFill="1" applyBorder="1" applyAlignment="1">
      <alignment textRotation="90" wrapText="1"/>
    </xf>
    <xf numFmtId="0" fontId="0" fillId="7" borderId="0" xfId="0" applyFill="1"/>
    <xf numFmtId="0" fontId="1" fillId="7" borderId="0" xfId="0" applyFont="1" applyFill="1" applyAlignment="1">
      <alignment textRotation="90"/>
    </xf>
    <xf numFmtId="0" fontId="3" fillId="7" borderId="5" xfId="0" applyFont="1" applyFill="1" applyBorder="1" applyAlignment="1">
      <alignment textRotation="90"/>
    </xf>
    <xf numFmtId="0" fontId="3" fillId="7" borderId="1" xfId="0" applyFont="1" applyFill="1" applyBorder="1" applyAlignment="1">
      <alignment wrapText="1"/>
    </xf>
    <xf numFmtId="0" fontId="3" fillId="7" borderId="5" xfId="0" applyFont="1" applyFill="1" applyBorder="1" applyAlignment="1">
      <alignment wrapText="1"/>
    </xf>
    <xf numFmtId="1" fontId="3" fillId="7" borderId="5" xfId="0" applyNumberFormat="1" applyFont="1" applyFill="1" applyBorder="1" applyAlignment="1">
      <alignment wrapText="1"/>
    </xf>
    <xf numFmtId="3" fontId="0" fillId="0" borderId="1" xfId="0" applyNumberFormat="1" applyBorder="1"/>
    <xf numFmtId="20" fontId="0" fillId="0" borderId="1" xfId="0" applyNumberFormat="1" applyBorder="1"/>
    <xf numFmtId="1" fontId="0" fillId="0" borderId="1" xfId="0" applyNumberFormat="1" applyBorder="1"/>
    <xf numFmtId="0" fontId="4" fillId="6" borderId="3" xfId="0" applyFont="1" applyFill="1" applyBorder="1"/>
    <xf numFmtId="0" fontId="0" fillId="6" borderId="1" xfId="0" applyFill="1" applyBorder="1"/>
    <xf numFmtId="0" fontId="0" fillId="6" borderId="0" xfId="0" applyFill="1"/>
    <xf numFmtId="0" fontId="4" fillId="6" borderId="0" xfId="0" applyFont="1" applyFill="1" applyBorder="1"/>
    <xf numFmtId="18" fontId="4" fillId="6" borderId="3" xfId="0" applyNumberFormat="1" applyFont="1" applyFill="1" applyBorder="1"/>
    <xf numFmtId="0" fontId="2" fillId="4" borderId="1" xfId="0" applyFont="1" applyFill="1" applyBorder="1"/>
    <xf numFmtId="0" fontId="4" fillId="9" borderId="4" xfId="0" applyFont="1" applyFill="1" applyBorder="1"/>
    <xf numFmtId="0" fontId="0" fillId="0" borderId="6" xfId="0" applyBorder="1"/>
    <xf numFmtId="18" fontId="0" fillId="0" borderId="1" xfId="0" applyNumberFormat="1" applyBorder="1"/>
    <xf numFmtId="0" fontId="4" fillId="10" borderId="3" xfId="0" applyFont="1" applyFill="1" applyBorder="1" applyAlignment="1">
      <alignment wrapText="1"/>
    </xf>
    <xf numFmtId="0" fontId="0" fillId="10" borderId="1" xfId="0" applyFill="1" applyBorder="1"/>
    <xf numFmtId="0" fontId="0" fillId="10" borderId="0" xfId="0" applyFill="1"/>
    <xf numFmtId="0" fontId="4" fillId="10" borderId="3" xfId="0" applyFont="1" applyFill="1" applyBorder="1"/>
    <xf numFmtId="0" fontId="2" fillId="10" borderId="1" xfId="0" applyFont="1" applyFill="1" applyBorder="1"/>
    <xf numFmtId="0" fontId="4" fillId="10" borderId="4" xfId="0" applyFont="1" applyFill="1" applyBorder="1"/>
    <xf numFmtId="0" fontId="4" fillId="10" borderId="0" xfId="0" applyFont="1" applyFill="1" applyBorder="1"/>
    <xf numFmtId="0" fontId="3" fillId="5" borderId="5" xfId="0" applyFont="1" applyFill="1" applyBorder="1" applyAlignment="1">
      <alignment textRotation="90" wrapText="1"/>
    </xf>
    <xf numFmtId="0" fontId="0" fillId="5" borderId="1" xfId="0" applyFill="1" applyBorder="1"/>
    <xf numFmtId="0" fontId="0" fillId="5" borderId="0" xfId="0" applyFill="1" applyBorder="1"/>
    <xf numFmtId="0" fontId="0" fillId="0" borderId="0" xfId="0" applyAlignment="1">
      <alignment textRotation="90"/>
    </xf>
    <xf numFmtId="3" fontId="10" fillId="0" borderId="7" xfId="0" applyNumberFormat="1" applyFont="1" applyBorder="1"/>
    <xf numFmtId="0" fontId="0" fillId="0" borderId="1" xfId="0" applyBorder="1" applyAlignment="1">
      <alignment wrapText="1"/>
    </xf>
    <xf numFmtId="0" fontId="0" fillId="0" borderId="2" xfId="0" applyFill="1" applyBorder="1"/>
    <xf numFmtId="1" fontId="0" fillId="0" borderId="0" xfId="0" applyNumberFormat="1"/>
    <xf numFmtId="0" fontId="0" fillId="4" borderId="1" xfId="0" applyFill="1" applyBorder="1"/>
    <xf numFmtId="0" fontId="0" fillId="4" borderId="0" xfId="0" applyFill="1"/>
    <xf numFmtId="0" fontId="0" fillId="4" borderId="0" xfId="0" applyFill="1" applyBorder="1"/>
    <xf numFmtId="0" fontId="2" fillId="4" borderId="7" xfId="0" applyFont="1" applyFill="1" applyBorder="1"/>
    <xf numFmtId="0" fontId="2" fillId="10" borderId="7" xfId="0" applyFont="1" applyFill="1" applyBorder="1"/>
    <xf numFmtId="0" fontId="2" fillId="4" borderId="0" xfId="0" applyFont="1" applyFill="1" applyBorder="1"/>
    <xf numFmtId="0" fontId="2" fillId="10" borderId="0" xfId="0" applyFont="1" applyFill="1" applyBorder="1"/>
    <xf numFmtId="0" fontId="10" fillId="0" borderId="0" xfId="0" applyFont="1"/>
    <xf numFmtId="0" fontId="0" fillId="0" borderId="7" xfId="0" applyBorder="1"/>
    <xf numFmtId="0" fontId="0" fillId="0" borderId="8" xfId="0" applyBorder="1"/>
    <xf numFmtId="0" fontId="4" fillId="0" borderId="6" xfId="0" applyFont="1" applyBorder="1" applyAlignment="1">
      <alignment wrapText="1"/>
    </xf>
    <xf numFmtId="0" fontId="4" fillId="0" borderId="6" xfId="0" applyFont="1" applyBorder="1"/>
    <xf numFmtId="0" fontId="4" fillId="12" borderId="6" xfId="0" applyFont="1" applyFill="1" applyBorder="1"/>
    <xf numFmtId="18" fontId="4" fillId="12" borderId="6" xfId="0" applyNumberFormat="1" applyFont="1" applyFill="1" applyBorder="1"/>
    <xf numFmtId="18" fontId="4" fillId="0" borderId="6" xfId="0" applyNumberFormat="1" applyFont="1" applyBorder="1"/>
    <xf numFmtId="0" fontId="4" fillId="13" borderId="6" xfId="0" applyFont="1" applyFill="1" applyBorder="1"/>
    <xf numFmtId="0" fontId="10" fillId="13" borderId="9" xfId="0" applyFont="1" applyFill="1" applyBorder="1"/>
    <xf numFmtId="0" fontId="4" fillId="0" borderId="1" xfId="0" applyFont="1" applyBorder="1"/>
    <xf numFmtId="0" fontId="10" fillId="0" borderId="9" xfId="0" applyFont="1" applyBorder="1"/>
    <xf numFmtId="0" fontId="0" fillId="0" borderId="9" xfId="0" applyBorder="1"/>
    <xf numFmtId="0" fontId="10" fillId="0" borderId="7" xfId="0" applyFont="1" applyBorder="1"/>
    <xf numFmtId="0" fontId="10" fillId="0" borderId="8" xfId="0" applyFont="1" applyBorder="1"/>
    <xf numFmtId="20" fontId="10" fillId="0" borderId="8" xfId="0" applyNumberFormat="1" applyFont="1" applyBorder="1"/>
    <xf numFmtId="1" fontId="10" fillId="0" borderId="8" xfId="0" applyNumberFormat="1" applyFont="1" applyBorder="1"/>
    <xf numFmtId="0" fontId="10" fillId="0" borderId="8" xfId="0" applyFont="1" applyBorder="1" applyAlignment="1">
      <alignment wrapText="1"/>
    </xf>
    <xf numFmtId="0" fontId="10" fillId="0" borderId="6" xfId="0" applyFont="1" applyBorder="1"/>
    <xf numFmtId="3" fontId="10" fillId="0" borderId="0" xfId="0" applyNumberFormat="1" applyFont="1"/>
    <xf numFmtId="3" fontId="10" fillId="0" borderId="8" xfId="0" applyNumberFormat="1" applyFont="1" applyBorder="1"/>
    <xf numFmtId="2" fontId="10" fillId="0" borderId="8" xfId="0" applyNumberFormat="1" applyFont="1" applyBorder="1"/>
    <xf numFmtId="0" fontId="10" fillId="0" borderId="0" xfId="0" applyFont="1" applyBorder="1"/>
    <xf numFmtId="0" fontId="4" fillId="0" borderId="0" xfId="0" applyFont="1" applyBorder="1" applyAlignment="1">
      <alignment wrapText="1"/>
    </xf>
    <xf numFmtId="0" fontId="4" fillId="14" borderId="1" xfId="0" applyFont="1" applyFill="1" applyBorder="1"/>
    <xf numFmtId="0" fontId="4" fillId="0" borderId="1" xfId="0" applyFont="1" applyBorder="1" applyAlignment="1">
      <alignment wrapText="1"/>
    </xf>
    <xf numFmtId="0" fontId="0" fillId="0" borderId="5" xfId="0" applyBorder="1"/>
    <xf numFmtId="0" fontId="0" fillId="5" borderId="5" xfId="0" applyFill="1" applyBorder="1"/>
    <xf numFmtId="0" fontId="3" fillId="7" borderId="10" xfId="0" applyFont="1" applyFill="1" applyBorder="1" applyAlignment="1">
      <alignment wrapText="1"/>
    </xf>
    <xf numFmtId="0" fontId="0" fillId="7" borderId="10" xfId="0" applyFill="1" applyBorder="1"/>
    <xf numFmtId="0" fontId="0" fillId="7" borderId="12" xfId="0" applyFill="1" applyBorder="1"/>
    <xf numFmtId="0" fontId="3" fillId="7" borderId="12" xfId="0" applyFont="1" applyFill="1" applyBorder="1"/>
    <xf numFmtId="0" fontId="0" fillId="0" borderId="11" xfId="0" applyBorder="1"/>
    <xf numFmtId="0" fontId="3" fillId="2" borderId="11" xfId="0" applyFont="1" applyFill="1" applyBorder="1"/>
    <xf numFmtId="0" fontId="3" fillId="2" borderId="10" xfId="0" applyFont="1" applyFill="1" applyBorder="1" applyAlignment="1">
      <alignment wrapText="1"/>
    </xf>
    <xf numFmtId="0" fontId="0" fillId="0" borderId="13" xfId="0" applyBorder="1"/>
    <xf numFmtId="0" fontId="1" fillId="7" borderId="1" xfId="0" applyFont="1" applyFill="1" applyBorder="1"/>
    <xf numFmtId="0" fontId="0" fillId="0" borderId="1" xfId="0" applyFont="1" applyBorder="1" applyAlignment="1">
      <alignment wrapText="1"/>
    </xf>
    <xf numFmtId="18" fontId="0" fillId="0" borderId="1" xfId="0" applyNumberFormat="1" applyFont="1" applyBorder="1" applyAlignment="1">
      <alignment wrapText="1"/>
    </xf>
    <xf numFmtId="0" fontId="0" fillId="15" borderId="1" xfId="0" applyFont="1" applyFill="1" applyBorder="1" applyAlignment="1">
      <alignment wrapText="1"/>
    </xf>
    <xf numFmtId="18" fontId="0" fillId="15" borderId="1" xfId="0" applyNumberFormat="1" applyFont="1" applyFill="1" applyBorder="1" applyAlignment="1">
      <alignment wrapText="1"/>
    </xf>
    <xf numFmtId="0" fontId="10" fillId="0" borderId="1" xfId="0" applyFont="1" applyBorder="1"/>
    <xf numFmtId="20" fontId="10" fillId="0" borderId="7" xfId="0" applyNumberFormat="1" applyFont="1" applyBorder="1"/>
    <xf numFmtId="20" fontId="0" fillId="4" borderId="1" xfId="0" applyNumberFormat="1" applyFill="1" applyBorder="1"/>
    <xf numFmtId="20" fontId="0" fillId="10" borderId="1" xfId="0" applyNumberFormat="1" applyFill="1" applyBorder="1"/>
    <xf numFmtId="0" fontId="10" fillId="16" borderId="1" xfId="0" applyFont="1" applyFill="1" applyBorder="1"/>
    <xf numFmtId="20" fontId="10" fillId="16" borderId="1" xfId="0" applyNumberFormat="1" applyFont="1" applyFill="1" applyBorder="1"/>
    <xf numFmtId="20" fontId="10" fillId="16" borderId="7" xfId="0" applyNumberFormat="1" applyFont="1" applyFill="1" applyBorder="1"/>
    <xf numFmtId="0" fontId="0" fillId="17" borderId="1" xfId="0" applyFont="1" applyFill="1" applyBorder="1" applyAlignment="1">
      <alignment wrapText="1"/>
    </xf>
    <xf numFmtId="18" fontId="0" fillId="17" borderId="1" xfId="0" applyNumberFormat="1" applyFont="1" applyFill="1" applyBorder="1" applyAlignment="1">
      <alignment wrapText="1"/>
    </xf>
    <xf numFmtId="1" fontId="10" fillId="0" borderId="0" xfId="0" applyNumberFormat="1" applyFont="1" applyBorder="1"/>
    <xf numFmtId="0" fontId="0" fillId="0" borderId="14" xfId="0" applyBorder="1"/>
    <xf numFmtId="0" fontId="0" fillId="10" borderId="0" xfId="0" applyFill="1" applyBorder="1"/>
    <xf numFmtId="18" fontId="0" fillId="10" borderId="0" xfId="0" applyNumberFormat="1" applyFont="1" applyFill="1" applyBorder="1" applyAlignment="1">
      <alignment wrapText="1"/>
    </xf>
    <xf numFmtId="0" fontId="0" fillId="10" borderId="0" xfId="0" applyFont="1" applyFill="1" applyBorder="1" applyAlignment="1">
      <alignment wrapText="1"/>
    </xf>
    <xf numFmtId="20" fontId="0" fillId="10" borderId="0" xfId="0" applyNumberFormat="1" applyFill="1" applyBorder="1"/>
    <xf numFmtId="164" fontId="10" fillId="18" borderId="7" xfId="0" applyNumberFormat="1" applyFont="1" applyFill="1" applyBorder="1"/>
    <xf numFmtId="1" fontId="0" fillId="0" borderId="1" xfId="0" applyNumberFormat="1" applyFont="1" applyBorder="1" applyAlignment="1">
      <alignment wrapText="1"/>
    </xf>
    <xf numFmtId="1" fontId="10" fillId="0" borderId="7" xfId="0" applyNumberFormat="1" applyFont="1" applyBorder="1" applyAlignment="1">
      <alignment wrapText="1"/>
    </xf>
    <xf numFmtId="165" fontId="0" fillId="0" borderId="1" xfId="0" applyNumberFormat="1" applyFont="1" applyBorder="1" applyAlignment="1">
      <alignment wrapText="1"/>
    </xf>
    <xf numFmtId="1" fontId="10" fillId="0" borderId="1" xfId="0" applyNumberFormat="1" applyFont="1" applyBorder="1" applyAlignment="1">
      <alignment wrapText="1"/>
    </xf>
    <xf numFmtId="164" fontId="0" fillId="0" borderId="1" xfId="0" applyNumberFormat="1" applyFont="1" applyBorder="1" applyAlignment="1">
      <alignment wrapText="1"/>
    </xf>
    <xf numFmtId="0" fontId="3" fillId="0" borderId="1" xfId="0" applyFont="1" applyBorder="1" applyAlignment="1">
      <alignment horizontal="center" textRotation="90" wrapText="1"/>
    </xf>
    <xf numFmtId="0" fontId="1" fillId="0" borderId="1" xfId="0" applyFont="1" applyBorder="1" applyAlignment="1">
      <alignment textRotation="90"/>
    </xf>
    <xf numFmtId="0" fontId="3" fillId="7" borderId="1" xfId="0" applyFont="1" applyFill="1" applyBorder="1" applyAlignment="1">
      <alignment textRotation="90" wrapText="1"/>
    </xf>
    <xf numFmtId="2" fontId="3" fillId="2" borderId="1" xfId="0" applyNumberFormat="1" applyFont="1" applyFill="1" applyBorder="1" applyAlignment="1">
      <alignment horizontal="center" textRotation="90" wrapText="1"/>
    </xf>
    <xf numFmtId="0" fontId="0" fillId="0" borderId="1" xfId="0" applyFill="1" applyBorder="1"/>
    <xf numFmtId="0" fontId="4" fillId="19" borderId="0" xfId="0" applyFont="1" applyFill="1" applyBorder="1"/>
    <xf numFmtId="0" fontId="10" fillId="10" borderId="0" xfId="0" applyFont="1" applyFill="1" applyBorder="1"/>
    <xf numFmtId="0" fontId="4" fillId="10" borderId="0" xfId="0" applyFont="1" applyFill="1" applyBorder="1" applyAlignment="1">
      <alignment wrapText="1"/>
    </xf>
    <xf numFmtId="0" fontId="3" fillId="11" borderId="1" xfId="0" applyFont="1" applyFill="1" applyBorder="1" applyAlignment="1">
      <alignment textRotation="90" wrapText="1"/>
    </xf>
    <xf numFmtId="0" fontId="3" fillId="11" borderId="7" xfId="0" applyFont="1" applyFill="1" applyBorder="1" applyAlignment="1">
      <alignment textRotation="90" wrapText="1"/>
    </xf>
    <xf numFmtId="0" fontId="11" fillId="0" borderId="7" xfId="0" applyFont="1" applyBorder="1" applyAlignment="1">
      <alignment textRotation="90"/>
    </xf>
    <xf numFmtId="0" fontId="10" fillId="0" borderId="7" xfId="0" applyFont="1" applyBorder="1" applyAlignment="1">
      <alignment textRotation="90"/>
    </xf>
    <xf numFmtId="20" fontId="10" fillId="0" borderId="0" xfId="0" applyNumberFormat="1" applyFont="1" applyBorder="1"/>
    <xf numFmtId="3" fontId="10" fillId="0" borderId="0" xfId="0" applyNumberFormat="1" applyFont="1" applyBorder="1"/>
    <xf numFmtId="0" fontId="4" fillId="0" borderId="5" xfId="0" applyFont="1" applyBorder="1"/>
    <xf numFmtId="0" fontId="10" fillId="0" borderId="14" xfId="0" applyFont="1" applyBorder="1"/>
    <xf numFmtId="0" fontId="12" fillId="0" borderId="14" xfId="0" applyFont="1" applyBorder="1"/>
    <xf numFmtId="20" fontId="10" fillId="0" borderId="1" xfId="0" applyNumberFormat="1" applyFont="1" applyBorder="1"/>
    <xf numFmtId="20" fontId="10" fillId="18" borderId="8" xfId="0" applyNumberFormat="1" applyFont="1" applyFill="1" applyBorder="1"/>
    <xf numFmtId="1" fontId="10" fillId="18" borderId="8" xfId="0" applyNumberFormat="1" applyFont="1" applyFill="1" applyBorder="1"/>
    <xf numFmtId="0" fontId="10" fillId="18" borderId="8" xfId="0" applyFont="1" applyFill="1" applyBorder="1"/>
    <xf numFmtId="2" fontId="10" fillId="18" borderId="8" xfId="0" applyNumberFormat="1" applyFont="1" applyFill="1" applyBorder="1"/>
    <xf numFmtId="0" fontId="10" fillId="0" borderId="9" xfId="0" applyFont="1" applyFill="1" applyBorder="1"/>
    <xf numFmtId="0" fontId="1" fillId="0" borderId="0" xfId="0" applyFont="1"/>
    <xf numFmtId="0" fontId="12" fillId="0" borderId="4" xfId="0" applyFont="1" applyFill="1" applyBorder="1"/>
    <xf numFmtId="166" fontId="0" fillId="0" borderId="0" xfId="0" applyNumberFormat="1"/>
    <xf numFmtId="0" fontId="3" fillId="0" borderId="1" xfId="0" applyFont="1" applyBorder="1" applyAlignment="1">
      <alignment textRotation="90" wrapText="1"/>
    </xf>
    <xf numFmtId="164" fontId="3" fillId="0" borderId="1" xfId="0" applyNumberFormat="1" applyFont="1" applyBorder="1" applyAlignment="1">
      <alignment textRotation="90" wrapText="1"/>
    </xf>
    <xf numFmtId="0" fontId="10" fillId="0" borderId="6" xfId="0" applyFont="1" applyBorder="1" applyAlignment="1">
      <alignment wrapText="1"/>
    </xf>
    <xf numFmtId="0" fontId="10" fillId="12" borderId="6" xfId="0" applyFont="1" applyFill="1" applyBorder="1" applyAlignment="1">
      <alignment wrapText="1"/>
    </xf>
    <xf numFmtId="0" fontId="10" fillId="20" borderId="6" xfId="0" applyFont="1" applyFill="1" applyBorder="1" applyAlignment="1">
      <alignment wrapText="1"/>
    </xf>
    <xf numFmtId="0" fontId="10" fillId="21" borderId="6" xfId="0" applyFont="1" applyFill="1" applyBorder="1" applyAlignment="1">
      <alignment wrapText="1"/>
    </xf>
    <xf numFmtId="0" fontId="0" fillId="22" borderId="1" xfId="0" applyFill="1" applyBorder="1"/>
    <xf numFmtId="0" fontId="10" fillId="22" borderId="2" xfId="0" applyFont="1" applyFill="1" applyBorder="1" applyAlignment="1">
      <alignment wrapText="1"/>
    </xf>
    <xf numFmtId="0" fontId="0" fillId="22" borderId="0" xfId="0" applyFill="1"/>
    <xf numFmtId="0" fontId="11" fillId="0" borderId="1" xfId="0" applyNumberFormat="1" applyFont="1" applyBorder="1" applyAlignment="1">
      <alignment wrapText="1"/>
    </xf>
    <xf numFmtId="0" fontId="11" fillId="12" borderId="1" xfId="0" applyNumberFormat="1" applyFont="1" applyFill="1" applyBorder="1" applyAlignment="1">
      <alignment wrapText="1"/>
    </xf>
    <xf numFmtId="0" fontId="11" fillId="4" borderId="1" xfId="0" applyNumberFormat="1" applyFont="1" applyFill="1" applyBorder="1" applyAlignment="1">
      <alignment wrapText="1"/>
    </xf>
    <xf numFmtId="0" fontId="11" fillId="20" borderId="1" xfId="0" applyNumberFormat="1" applyFont="1" applyFill="1" applyBorder="1" applyAlignment="1">
      <alignment wrapText="1"/>
    </xf>
    <xf numFmtId="0" fontId="11" fillId="21" borderId="1" xfId="0" applyNumberFormat="1" applyFont="1" applyFill="1" applyBorder="1" applyAlignment="1">
      <alignment wrapText="1"/>
    </xf>
    <xf numFmtId="0" fontId="0" fillId="0" borderId="1" xfId="0" applyNumberFormat="1" applyBorder="1"/>
    <xf numFmtId="164" fontId="0" fillId="0" borderId="1" xfId="0" applyNumberFormat="1" applyBorder="1"/>
    <xf numFmtId="0" fontId="10" fillId="23" borderId="1" xfId="0" applyFont="1" applyFill="1" applyBorder="1"/>
    <xf numFmtId="0" fontId="0" fillId="0" borderId="1" xfId="0" applyBorder="1" applyAlignment="1"/>
    <xf numFmtId="0" fontId="10" fillId="18" borderId="1" xfId="0" applyFont="1" applyFill="1" applyBorder="1"/>
    <xf numFmtId="0" fontId="13" fillId="0" borderId="1" xfId="0" applyFont="1" applyBorder="1" applyAlignment="1">
      <alignment textRotation="90" wrapText="1"/>
    </xf>
    <xf numFmtId="0" fontId="11" fillId="0" borderId="1" xfId="0" applyFont="1" applyBorder="1" applyAlignment="1">
      <alignment textRotation="90" wrapText="1"/>
    </xf>
    <xf numFmtId="0" fontId="11" fillId="0" borderId="1" xfId="0" applyFont="1" applyBorder="1" applyAlignment="1">
      <alignment textRotation="90"/>
    </xf>
    <xf numFmtId="0" fontId="10" fillId="0" borderId="1" xfId="0" applyFont="1" applyBorder="1" applyAlignment="1">
      <alignment wrapText="1"/>
    </xf>
    <xf numFmtId="0" fontId="10" fillId="12" borderId="1" xfId="0" applyFont="1" applyFill="1" applyBorder="1" applyAlignment="1">
      <alignment wrapText="1"/>
    </xf>
    <xf numFmtId="0" fontId="10" fillId="20" borderId="1" xfId="0" applyFont="1" applyFill="1" applyBorder="1" applyAlignment="1">
      <alignment wrapText="1"/>
    </xf>
    <xf numFmtId="0" fontId="10" fillId="21" borderId="1" xfId="0" applyFont="1" applyFill="1" applyBorder="1" applyAlignment="1">
      <alignment wrapText="1"/>
    </xf>
    <xf numFmtId="0" fontId="10" fillId="0" borderId="15" xfId="0" applyFont="1" applyBorder="1" applyAlignment="1">
      <alignment wrapText="1"/>
    </xf>
    <xf numFmtId="0" fontId="11" fillId="0" borderId="15" xfId="0" applyNumberFormat="1" applyFont="1" applyBorder="1" applyAlignment="1">
      <alignment wrapText="1"/>
    </xf>
    <xf numFmtId="0" fontId="0" fillId="0" borderId="15" xfId="0" applyBorder="1"/>
    <xf numFmtId="0" fontId="4" fillId="4" borderId="1" xfId="0" applyFont="1" applyFill="1" applyBorder="1"/>
    <xf numFmtId="0" fontId="4" fillId="3" borderId="1" xfId="0" applyFont="1" applyFill="1" applyBorder="1"/>
    <xf numFmtId="0" fontId="4" fillId="8" borderId="1" xfId="0" applyFont="1" applyFill="1" applyBorder="1"/>
    <xf numFmtId="0" fontId="4" fillId="0" borderId="1" xfId="0" applyFont="1" applyFill="1" applyBorder="1"/>
    <xf numFmtId="0" fontId="4" fillId="0" borderId="1" xfId="0" applyFont="1" applyFill="1" applyBorder="1" applyAlignment="1">
      <alignment wrapText="1"/>
    </xf>
    <xf numFmtId="0" fontId="4" fillId="0" borderId="15" xfId="0" applyFont="1" applyFill="1" applyBorder="1" applyAlignment="1">
      <alignment wrapText="1"/>
    </xf>
    <xf numFmtId="3" fontId="0" fillId="0" borderId="15" xfId="0" applyNumberFormat="1" applyBorder="1"/>
    <xf numFmtId="1" fontId="0" fillId="0" borderId="15" xfId="0" applyNumberFormat="1" applyBorder="1"/>
    <xf numFmtId="0" fontId="4" fillId="0" borderId="16" xfId="0" applyFont="1" applyFill="1" applyBorder="1"/>
    <xf numFmtId="0" fontId="14" fillId="0" borderId="1" xfId="0" applyFont="1" applyBorder="1"/>
    <xf numFmtId="0" fontId="14" fillId="0" borderId="0" xfId="0" applyFont="1"/>
    <xf numFmtId="0" fontId="14" fillId="0" borderId="15" xfId="0" applyFont="1" applyBorder="1"/>
    <xf numFmtId="0" fontId="10" fillId="0" borderId="2" xfId="0" applyFont="1" applyBorder="1" applyAlignment="1">
      <alignment wrapText="1"/>
    </xf>
    <xf numFmtId="0" fontId="11" fillId="0" borderId="2" xfId="0" applyNumberFormat="1" applyFont="1" applyBorder="1" applyAlignment="1">
      <alignment wrapText="1"/>
    </xf>
    <xf numFmtId="0" fontId="14" fillId="0" borderId="0" xfId="0" applyFont="1" applyBorder="1"/>
    <xf numFmtId="0" fontId="11" fillId="22" borderId="1" xfId="0" applyNumberFormat="1" applyFont="1" applyFill="1" applyBorder="1" applyAlignment="1">
      <alignment wrapText="1"/>
    </xf>
    <xf numFmtId="0" fontId="1" fillId="22" borderId="1" xfId="0" applyFont="1" applyFill="1" applyBorder="1"/>
    <xf numFmtId="0" fontId="11" fillId="23" borderId="1" xfId="0" applyFont="1" applyFill="1" applyBorder="1"/>
    <xf numFmtId="0" fontId="1" fillId="22" borderId="6" xfId="0" applyFont="1" applyFill="1" applyBorder="1"/>
    <xf numFmtId="0" fontId="11" fillId="22" borderId="6" xfId="0" applyNumberFormat="1" applyFont="1" applyFill="1" applyBorder="1" applyAlignment="1">
      <alignment wrapText="1"/>
    </xf>
    <xf numFmtId="0" fontId="0" fillId="0" borderId="0" xfId="0" applyAlignment="1">
      <alignment horizontal="left"/>
    </xf>
    <xf numFmtId="2" fontId="0" fillId="0" borderId="0" xfId="0" applyNumberFormat="1"/>
    <xf numFmtId="0" fontId="10" fillId="24" borderId="1" xfId="0" applyFont="1" applyFill="1" applyBorder="1"/>
    <xf numFmtId="0" fontId="3" fillId="2" borderId="1" xfId="0" applyFont="1" applyFill="1" applyBorder="1" applyAlignment="1">
      <alignment textRotation="90"/>
    </xf>
    <xf numFmtId="0" fontId="11" fillId="24" borderId="1" xfId="0" applyNumberFormat="1" applyFont="1" applyFill="1" applyBorder="1" applyAlignment="1">
      <alignment wrapText="1"/>
    </xf>
    <xf numFmtId="0" fontId="10" fillId="24" borderId="1" xfId="0" applyFont="1" applyFill="1" applyBorder="1" applyAlignment="1">
      <alignment wrapText="1"/>
    </xf>
    <xf numFmtId="0" fontId="10" fillId="22" borderId="1" xfId="0" applyFont="1" applyFill="1" applyBorder="1" applyAlignment="1">
      <alignment wrapText="1"/>
    </xf>
    <xf numFmtId="0" fontId="0" fillId="22" borderId="1" xfId="0" applyFill="1" applyBorder="1" applyAlignment="1">
      <alignment wrapText="1"/>
    </xf>
    <xf numFmtId="0" fontId="11" fillId="0" borderId="1" xfId="0" applyFont="1" applyBorder="1" applyAlignment="1">
      <alignment wrapText="1"/>
    </xf>
    <xf numFmtId="0" fontId="0" fillId="0" borderId="1" xfId="0" applyFill="1" applyBorder="1" applyAlignment="1">
      <alignment wrapText="1"/>
    </xf>
    <xf numFmtId="0" fontId="11" fillId="12" borderId="1" xfId="0" applyFont="1" applyFill="1" applyBorder="1" applyAlignment="1">
      <alignment wrapText="1"/>
    </xf>
    <xf numFmtId="0" fontId="11" fillId="20" borderId="1" xfId="0" applyFont="1" applyFill="1" applyBorder="1" applyAlignment="1">
      <alignment wrapText="1"/>
    </xf>
    <xf numFmtId="0" fontId="11" fillId="21" borderId="1" xfId="0" applyFont="1" applyFill="1" applyBorder="1" applyAlignment="1">
      <alignment wrapText="1"/>
    </xf>
    <xf numFmtId="0" fontId="17" fillId="0" borderId="0" xfId="0" applyFont="1" applyAlignment="1">
      <alignment horizontal="center"/>
    </xf>
    <xf numFmtId="0" fontId="18" fillId="0" borderId="0" xfId="0" applyFont="1" applyAlignment="1"/>
    <xf numFmtId="0" fontId="0" fillId="0" borderId="0" xfId="0" applyNumberFormat="1" applyAlignment="1">
      <alignment horizontal="center"/>
    </xf>
    <xf numFmtId="0" fontId="1" fillId="0" borderId="0" xfId="0" applyNumberFormat="1" applyFont="1" applyAlignment="1">
      <alignment horizontal="center"/>
    </xf>
    <xf numFmtId="0" fontId="11" fillId="22" borderId="17" xfId="0" applyFont="1" applyFill="1" applyBorder="1" applyAlignment="1">
      <alignment horizontal="center" wrapText="1"/>
    </xf>
    <xf numFmtId="0" fontId="11" fillId="22" borderId="18" xfId="0" applyFont="1" applyFill="1" applyBorder="1" applyAlignment="1">
      <alignment horizontal="center" wrapText="1"/>
    </xf>
    <xf numFmtId="0" fontId="10" fillId="0" borderId="0" xfId="0" applyFont="1" applyFill="1" applyBorder="1" applyAlignment="1">
      <alignment horizontal="left" wrapText="1"/>
    </xf>
    <xf numFmtId="0" fontId="11" fillId="22" borderId="0" xfId="0" applyFont="1" applyFill="1" applyBorder="1" applyAlignment="1">
      <alignment horizontal="left" wrapText="1"/>
    </xf>
  </cellXfs>
  <cellStyles count="48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A111"/>
  <sheetViews>
    <sheetView workbookViewId="0">
      <selection sqref="A1:XFD1048576"/>
    </sheetView>
  </sheetViews>
  <sheetFormatPr baseColWidth="10" defaultRowHeight="15" x14ac:dyDescent="0"/>
  <cols>
    <col min="1" max="1" width="15.83203125" customWidth="1"/>
    <col min="2" max="2" width="8.33203125" bestFit="1" customWidth="1"/>
    <col min="3" max="3" width="4" customWidth="1"/>
    <col min="4" max="4" width="3.1640625" bestFit="1" customWidth="1"/>
    <col min="5" max="5" width="5.33203125" bestFit="1" customWidth="1"/>
    <col min="6" max="6" width="3.83203125" customWidth="1"/>
    <col min="7" max="9" width="3.1640625" bestFit="1" customWidth="1"/>
    <col min="10" max="10" width="3.1640625" customWidth="1"/>
    <col min="11" max="11" width="4.6640625" customWidth="1"/>
    <col min="12" max="12" width="3.1640625" bestFit="1" customWidth="1"/>
    <col min="13" max="13" width="5.33203125" bestFit="1" customWidth="1"/>
    <col min="14" max="14" width="4.1640625" bestFit="1" customWidth="1"/>
    <col min="15" max="15" width="5.1640625" customWidth="1"/>
    <col min="16" max="16" width="4.6640625" customWidth="1"/>
    <col min="17" max="17" width="3.1640625" bestFit="1" customWidth="1"/>
    <col min="18" max="18" width="5.33203125" bestFit="1" customWidth="1"/>
    <col min="19" max="19" width="3.83203125" customWidth="1"/>
    <col min="20" max="20" width="4.6640625" style="22" customWidth="1"/>
    <col min="21" max="21" width="3.1640625" style="22" bestFit="1" customWidth="1"/>
    <col min="22" max="22" width="4.1640625" style="22" customWidth="1"/>
    <col min="23" max="23" width="5" customWidth="1"/>
    <col min="24" max="24" width="5.6640625" customWidth="1"/>
    <col min="25" max="25" width="3.1640625" bestFit="1" customWidth="1"/>
    <col min="26" max="26" width="3.1640625" customWidth="1"/>
    <col min="27" max="28" width="3.1640625" bestFit="1" customWidth="1"/>
    <col min="29" max="29" width="4.83203125" customWidth="1"/>
    <col min="30" max="31" width="4.1640625" customWidth="1"/>
    <col min="32" max="32" width="4.5" customWidth="1"/>
    <col min="33" max="34" width="3.1640625" bestFit="1" customWidth="1"/>
    <col min="35" max="35" width="5" customWidth="1"/>
    <col min="36" max="41" width="3.1640625" bestFit="1" customWidth="1"/>
    <col min="42" max="42" width="3.1640625" customWidth="1"/>
    <col min="43" max="43" width="3.1640625" bestFit="1" customWidth="1"/>
    <col min="44" max="44" width="3.1640625" customWidth="1"/>
    <col min="45" max="45" width="5.33203125" bestFit="1" customWidth="1"/>
    <col min="46" max="46" width="3.5" customWidth="1"/>
    <col min="47" max="49" width="3.1640625" bestFit="1" customWidth="1"/>
    <col min="50" max="50" width="3.1640625" customWidth="1"/>
    <col min="51" max="51" width="4.33203125" customWidth="1"/>
    <col min="52" max="53" width="3.1640625" bestFit="1" customWidth="1"/>
    <col min="54" max="54" width="8.33203125" bestFit="1" customWidth="1"/>
    <col min="55" max="55" width="17.33203125" customWidth="1"/>
    <col min="56" max="56" width="4.33203125" customWidth="1"/>
    <col min="57" max="57" width="5.33203125" bestFit="1" customWidth="1"/>
    <col min="58" max="63" width="3.1640625" bestFit="1" customWidth="1"/>
    <col min="64" max="64" width="3.1640625" customWidth="1"/>
    <col min="65" max="66" width="3.1640625" bestFit="1" customWidth="1"/>
    <col min="67" max="67" width="4.1640625" customWidth="1"/>
    <col min="68" max="68" width="5.33203125" bestFit="1" customWidth="1"/>
    <col min="69" max="71" width="3.1640625" bestFit="1" customWidth="1"/>
    <col min="72" max="73" width="3.1640625" customWidth="1"/>
    <col min="74" max="74" width="3.1640625" bestFit="1" customWidth="1"/>
    <col min="75" max="75" width="5.1640625" customWidth="1"/>
    <col min="76" max="77" width="3.1640625" bestFit="1" customWidth="1"/>
    <col min="78" max="78" width="3.1640625" customWidth="1"/>
    <col min="79" max="79" width="5.33203125" bestFit="1" customWidth="1"/>
    <col min="80" max="80" width="3.1640625" customWidth="1"/>
    <col min="81" max="81" width="3.1640625" bestFit="1" customWidth="1"/>
    <col min="82" max="82" width="3.33203125" customWidth="1"/>
    <col min="83" max="83" width="5.33203125" bestFit="1" customWidth="1"/>
    <col min="84" max="84" width="6.83203125" customWidth="1"/>
    <col min="85" max="85" width="3.1640625" bestFit="1" customWidth="1"/>
    <col min="86" max="87" width="5.33203125" bestFit="1" customWidth="1"/>
    <col min="88" max="88" width="3.1640625" bestFit="1" customWidth="1"/>
    <col min="89" max="89" width="5.33203125" bestFit="1" customWidth="1"/>
    <col min="90" max="90" width="3.1640625" bestFit="1" customWidth="1"/>
    <col min="91" max="91" width="3.1640625" customWidth="1"/>
    <col min="92" max="92" width="5.33203125" bestFit="1" customWidth="1"/>
    <col min="93" max="93" width="3.1640625" bestFit="1" customWidth="1"/>
    <col min="94" max="94" width="4.1640625" customWidth="1"/>
    <col min="95" max="95" width="5.33203125" bestFit="1" customWidth="1"/>
  </cols>
  <sheetData>
    <row r="1" spans="1:95" ht="90" customHeight="1">
      <c r="A1" s="1" t="s">
        <v>0</v>
      </c>
      <c r="B1" s="15" t="s">
        <v>1</v>
      </c>
      <c r="C1" s="15" t="s">
        <v>2</v>
      </c>
      <c r="D1" s="15" t="s">
        <v>3</v>
      </c>
      <c r="E1" s="15" t="s">
        <v>4</v>
      </c>
      <c r="F1" s="15" t="s">
        <v>5</v>
      </c>
      <c r="G1" s="16" t="s">
        <v>6</v>
      </c>
      <c r="H1" s="16" t="s">
        <v>7</v>
      </c>
      <c r="I1" s="15" t="s">
        <v>163</v>
      </c>
      <c r="J1" s="15" t="s">
        <v>8</v>
      </c>
      <c r="K1" s="25" t="s">
        <v>149</v>
      </c>
      <c r="L1" s="15" t="s">
        <v>9</v>
      </c>
      <c r="M1" s="15" t="s">
        <v>10</v>
      </c>
      <c r="N1" s="15" t="s">
        <v>11</v>
      </c>
      <c r="O1" s="15" t="s">
        <v>12</v>
      </c>
      <c r="P1" s="15" t="s">
        <v>13</v>
      </c>
      <c r="Q1" s="15" t="s">
        <v>14</v>
      </c>
      <c r="R1" s="15" t="s">
        <v>15</v>
      </c>
      <c r="S1" s="23" t="s">
        <v>152</v>
      </c>
      <c r="T1" s="49" t="s">
        <v>16</v>
      </c>
      <c r="U1" s="49" t="s">
        <v>17</v>
      </c>
      <c r="V1" s="49" t="s">
        <v>18</v>
      </c>
      <c r="W1" s="15" t="s">
        <v>19</v>
      </c>
      <c r="X1" s="16" t="s">
        <v>20</v>
      </c>
      <c r="Y1" s="16" t="s">
        <v>21</v>
      </c>
      <c r="Z1" s="26" t="s">
        <v>158</v>
      </c>
      <c r="AA1" s="16" t="s">
        <v>22</v>
      </c>
      <c r="AB1" s="16" t="s">
        <v>23</v>
      </c>
      <c r="AC1" s="15" t="s">
        <v>24</v>
      </c>
      <c r="AD1" s="15" t="s">
        <v>25</v>
      </c>
      <c r="AE1" s="15" t="s">
        <v>26</v>
      </c>
      <c r="AF1" s="23" t="s">
        <v>214</v>
      </c>
      <c r="AG1" s="15" t="s">
        <v>27</v>
      </c>
      <c r="AH1" s="15" t="s">
        <v>28</v>
      </c>
      <c r="AI1" s="15" t="s">
        <v>29</v>
      </c>
      <c r="AJ1" s="16" t="s">
        <v>30</v>
      </c>
      <c r="AK1" s="16" t="s">
        <v>31</v>
      </c>
      <c r="AL1" s="16" t="s">
        <v>32</v>
      </c>
      <c r="AM1" s="15" t="s">
        <v>33</v>
      </c>
      <c r="AN1" s="15" t="s">
        <v>34</v>
      </c>
      <c r="AO1" s="15" t="s">
        <v>35</v>
      </c>
      <c r="AP1" s="23" t="s">
        <v>157</v>
      </c>
      <c r="AQ1" s="15" t="s">
        <v>36</v>
      </c>
      <c r="AR1" s="23" t="s">
        <v>155</v>
      </c>
      <c r="AS1" s="15" t="s">
        <v>37</v>
      </c>
      <c r="AT1" s="23" t="s">
        <v>151</v>
      </c>
      <c r="AU1" s="15" t="s">
        <v>38</v>
      </c>
      <c r="AV1" s="15" t="s">
        <v>39</v>
      </c>
      <c r="AW1" s="15" t="s">
        <v>40</v>
      </c>
      <c r="AX1" s="23" t="s">
        <v>159</v>
      </c>
      <c r="AY1" s="15" t="s">
        <v>41</v>
      </c>
      <c r="AZ1" s="15" t="s">
        <v>42</v>
      </c>
      <c r="BA1" s="15" t="s">
        <v>43</v>
      </c>
      <c r="BB1" s="17" t="s">
        <v>44</v>
      </c>
      <c r="BC1" s="18" t="s">
        <v>45</v>
      </c>
      <c r="BD1" s="15" t="s">
        <v>46</v>
      </c>
      <c r="BE1" s="15" t="s">
        <v>47</v>
      </c>
      <c r="BF1" s="15" t="s">
        <v>48</v>
      </c>
      <c r="BG1" s="15" t="s">
        <v>49</v>
      </c>
      <c r="BH1" s="15" t="s">
        <v>50</v>
      </c>
      <c r="BI1" s="15" t="s">
        <v>51</v>
      </c>
      <c r="BJ1" s="15" t="s">
        <v>52</v>
      </c>
      <c r="BK1" s="15" t="s">
        <v>53</v>
      </c>
      <c r="BL1" s="15" t="s">
        <v>283</v>
      </c>
      <c r="BM1" s="15" t="s">
        <v>54</v>
      </c>
      <c r="BN1" s="15" t="s">
        <v>55</v>
      </c>
      <c r="BO1" s="15" t="s">
        <v>56</v>
      </c>
      <c r="BP1" s="15" t="s">
        <v>57</v>
      </c>
      <c r="BQ1" s="15" t="s">
        <v>58</v>
      </c>
      <c r="BR1" s="15" t="s">
        <v>59</v>
      </c>
      <c r="BS1" s="15" t="s">
        <v>60</v>
      </c>
      <c r="BT1" s="15" t="s">
        <v>122</v>
      </c>
      <c r="BU1" s="23" t="s">
        <v>162</v>
      </c>
      <c r="BV1" s="15" t="s">
        <v>61</v>
      </c>
      <c r="BW1" s="15" t="s">
        <v>62</v>
      </c>
      <c r="BX1" s="15" t="s">
        <v>63</v>
      </c>
      <c r="BY1" s="15" t="s">
        <v>64</v>
      </c>
      <c r="BZ1" s="15" t="s">
        <v>160</v>
      </c>
      <c r="CA1" s="15" t="s">
        <v>154</v>
      </c>
      <c r="CB1" s="15" t="s">
        <v>161</v>
      </c>
      <c r="CC1" s="15" t="s">
        <v>65</v>
      </c>
      <c r="CD1" s="15" t="s">
        <v>66</v>
      </c>
      <c r="CE1" s="15" t="s">
        <v>67</v>
      </c>
      <c r="CF1" s="15" t="s">
        <v>68</v>
      </c>
      <c r="CG1" s="15" t="s">
        <v>69</v>
      </c>
      <c r="CH1" s="15" t="s">
        <v>70</v>
      </c>
      <c r="CI1" s="15" t="s">
        <v>71</v>
      </c>
      <c r="CJ1" s="15" t="s">
        <v>72</v>
      </c>
      <c r="CK1" s="15" t="s">
        <v>73</v>
      </c>
      <c r="CL1" s="3" t="s">
        <v>74</v>
      </c>
      <c r="CM1" s="3" t="s">
        <v>164</v>
      </c>
      <c r="CN1" s="3" t="s">
        <v>75</v>
      </c>
      <c r="CO1" s="3" t="s">
        <v>76</v>
      </c>
      <c r="CP1" s="4" t="s">
        <v>77</v>
      </c>
      <c r="CQ1" s="2" t="s">
        <v>78</v>
      </c>
    </row>
    <row r="2" spans="1:95" s="44" customFormat="1">
      <c r="A2" s="42" t="s">
        <v>230</v>
      </c>
      <c r="B2" s="43"/>
      <c r="C2" s="43"/>
      <c r="D2" s="43"/>
      <c r="E2" s="43"/>
      <c r="F2" s="43"/>
      <c r="G2" s="43"/>
      <c r="H2" s="43"/>
      <c r="I2" s="43"/>
      <c r="J2" s="43"/>
      <c r="K2" s="43"/>
      <c r="L2" s="43"/>
      <c r="M2" s="43"/>
      <c r="N2" s="43"/>
      <c r="O2" s="43"/>
      <c r="P2" s="43"/>
      <c r="Q2" s="43"/>
      <c r="R2" s="43"/>
      <c r="S2" s="43"/>
      <c r="T2" s="50"/>
      <c r="U2" s="50"/>
      <c r="V2" s="50"/>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f t="shared" ref="BB2:BB18" si="0">SUM(B2:BA2)</f>
        <v>0</v>
      </c>
      <c r="BC2" s="42" t="s">
        <v>79</v>
      </c>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f>SUM(BD2:CP2)</f>
        <v>0</v>
      </c>
    </row>
    <row r="3" spans="1:95" s="44" customFormat="1">
      <c r="A3" s="42" t="s">
        <v>229</v>
      </c>
      <c r="B3" s="43"/>
      <c r="C3" s="43"/>
      <c r="D3" s="43"/>
      <c r="E3" s="43"/>
      <c r="F3" s="43"/>
      <c r="G3" s="43"/>
      <c r="H3" s="43"/>
      <c r="I3" s="43"/>
      <c r="J3" s="43"/>
      <c r="K3" s="43"/>
      <c r="L3" s="43"/>
      <c r="M3" s="43"/>
      <c r="N3" s="43"/>
      <c r="O3" s="43"/>
      <c r="P3" s="43"/>
      <c r="Q3" s="43"/>
      <c r="R3" s="43"/>
      <c r="S3" s="43"/>
      <c r="T3" s="50"/>
      <c r="U3" s="50"/>
      <c r="V3" s="50"/>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f t="shared" si="0"/>
        <v>0</v>
      </c>
      <c r="BC3" s="42" t="s">
        <v>80</v>
      </c>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f>SUM(BD3:CP3)</f>
        <v>0</v>
      </c>
    </row>
    <row r="4" spans="1:95">
      <c r="A4" s="6" t="s">
        <v>123</v>
      </c>
      <c r="B4" s="19"/>
      <c r="C4" s="19"/>
      <c r="D4" s="19"/>
      <c r="E4" s="19"/>
      <c r="F4" s="19"/>
      <c r="G4" s="19"/>
      <c r="H4" s="19"/>
      <c r="I4" s="19"/>
      <c r="J4" s="19"/>
      <c r="K4" s="19"/>
      <c r="L4" s="19"/>
      <c r="M4" s="19"/>
      <c r="N4" s="19"/>
      <c r="O4" s="19"/>
      <c r="P4" s="19"/>
      <c r="Q4" s="19"/>
      <c r="R4" s="19"/>
      <c r="S4" s="19"/>
      <c r="T4" s="50"/>
      <c r="U4" s="50"/>
      <c r="V4" s="50"/>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f t="shared" si="0"/>
        <v>0</v>
      </c>
      <c r="BC4" s="6" t="s">
        <v>123</v>
      </c>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f>SUM(BD4:CP4)</f>
        <v>0</v>
      </c>
    </row>
    <row r="5" spans="1:95">
      <c r="A5" s="6" t="s">
        <v>165</v>
      </c>
      <c r="B5" s="19"/>
      <c r="C5" s="19">
        <v>2</v>
      </c>
      <c r="D5" s="19"/>
      <c r="E5" s="19"/>
      <c r="F5" s="19"/>
      <c r="G5" s="19"/>
      <c r="H5" s="19"/>
      <c r="I5" s="19"/>
      <c r="J5" s="19"/>
      <c r="K5" s="19"/>
      <c r="L5" s="19"/>
      <c r="M5" s="19"/>
      <c r="N5" s="19">
        <v>254</v>
      </c>
      <c r="O5" s="19"/>
      <c r="P5" s="19"/>
      <c r="Q5" s="19"/>
      <c r="R5" s="19"/>
      <c r="S5" s="19"/>
      <c r="T5" s="50"/>
      <c r="U5" s="50"/>
      <c r="V5" s="50"/>
      <c r="W5" s="19"/>
      <c r="X5" s="19"/>
      <c r="Y5" s="19"/>
      <c r="Z5" s="19"/>
      <c r="AA5" s="19"/>
      <c r="AB5" s="19"/>
      <c r="AC5" s="19"/>
      <c r="AD5" s="19"/>
      <c r="AE5" s="19"/>
      <c r="AF5" s="19"/>
      <c r="AG5" s="19"/>
      <c r="AH5" s="19">
        <v>2</v>
      </c>
      <c r="AI5" s="19">
        <v>3</v>
      </c>
      <c r="AJ5" s="19"/>
      <c r="AK5" s="19"/>
      <c r="AL5" s="19"/>
      <c r="AM5" s="19"/>
      <c r="AN5" s="19"/>
      <c r="AO5" s="19"/>
      <c r="AP5" s="19"/>
      <c r="AQ5" s="19"/>
      <c r="AR5" s="19"/>
      <c r="AS5" s="19"/>
      <c r="AT5" s="19"/>
      <c r="AU5" s="19"/>
      <c r="AV5" s="19"/>
      <c r="AW5" s="19"/>
      <c r="AX5" s="19"/>
      <c r="AY5" s="19"/>
      <c r="AZ5" s="19"/>
      <c r="BA5" s="19"/>
      <c r="BB5" s="19">
        <f t="shared" si="0"/>
        <v>261</v>
      </c>
      <c r="BC5" s="6" t="s">
        <v>81</v>
      </c>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f t="shared" ref="CQ5:CQ8" si="1">SUM(BD5:CP5)</f>
        <v>0</v>
      </c>
    </row>
    <row r="6" spans="1:95">
      <c r="A6" s="6" t="s">
        <v>166</v>
      </c>
      <c r="B6" s="19"/>
      <c r="C6" s="19"/>
      <c r="D6" s="19"/>
      <c r="E6" s="19"/>
      <c r="F6" s="19"/>
      <c r="G6" s="19"/>
      <c r="H6" s="19"/>
      <c r="I6" s="19"/>
      <c r="J6" s="19"/>
      <c r="K6" s="19"/>
      <c r="L6" s="19"/>
      <c r="M6" s="19"/>
      <c r="N6" s="19"/>
      <c r="O6" s="19"/>
      <c r="P6" s="19"/>
      <c r="Q6" s="19"/>
      <c r="R6" s="19"/>
      <c r="S6" s="19"/>
      <c r="T6" s="50"/>
      <c r="U6" s="50"/>
      <c r="V6" s="50"/>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f t="shared" si="0"/>
        <v>0</v>
      </c>
      <c r="BC6" s="6" t="s">
        <v>166</v>
      </c>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f t="shared" si="1"/>
        <v>0</v>
      </c>
    </row>
    <row r="7" spans="1:95">
      <c r="A7" s="6" t="s">
        <v>124</v>
      </c>
      <c r="B7" s="19"/>
      <c r="C7" s="19">
        <v>45</v>
      </c>
      <c r="D7" s="19"/>
      <c r="E7" s="19"/>
      <c r="F7" s="19"/>
      <c r="G7" s="19"/>
      <c r="H7" s="19"/>
      <c r="I7" s="19"/>
      <c r="J7" s="19"/>
      <c r="K7" s="19"/>
      <c r="L7" s="19"/>
      <c r="M7" s="19"/>
      <c r="N7" s="19"/>
      <c r="O7" s="19"/>
      <c r="P7" s="19"/>
      <c r="Q7" s="19"/>
      <c r="R7" s="19"/>
      <c r="S7" s="19"/>
      <c r="T7" s="50">
        <v>1</v>
      </c>
      <c r="U7" s="50"/>
      <c r="V7" s="50"/>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f t="shared" si="0"/>
        <v>46</v>
      </c>
      <c r="BC7" s="6" t="s">
        <v>124</v>
      </c>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f t="shared" si="1"/>
        <v>0</v>
      </c>
    </row>
    <row r="8" spans="1:95" s="44" customFormat="1">
      <c r="A8" s="42" t="s">
        <v>228</v>
      </c>
      <c r="B8" s="43"/>
      <c r="C8" s="43"/>
      <c r="D8" s="43"/>
      <c r="E8" s="43"/>
      <c r="F8" s="43"/>
      <c r="G8" s="43"/>
      <c r="H8" s="43"/>
      <c r="I8" s="43"/>
      <c r="J8" s="43"/>
      <c r="K8" s="43"/>
      <c r="L8" s="43"/>
      <c r="M8" s="43"/>
      <c r="N8" s="43"/>
      <c r="O8" s="43"/>
      <c r="P8" s="43"/>
      <c r="Q8" s="43"/>
      <c r="R8" s="43"/>
      <c r="S8" s="43"/>
      <c r="T8" s="50"/>
      <c r="U8" s="50"/>
      <c r="V8" s="50"/>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f t="shared" si="0"/>
        <v>0</v>
      </c>
      <c r="BC8" s="42" t="s">
        <v>82</v>
      </c>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19">
        <f t="shared" si="1"/>
        <v>0</v>
      </c>
    </row>
    <row r="9" spans="1:95">
      <c r="A9" s="6" t="s">
        <v>83</v>
      </c>
      <c r="B9" s="19"/>
      <c r="C9" s="19">
        <v>75</v>
      </c>
      <c r="D9" s="19"/>
      <c r="E9" s="19"/>
      <c r="F9" s="19"/>
      <c r="G9" s="19"/>
      <c r="H9" s="19"/>
      <c r="I9" s="19"/>
      <c r="J9" s="19"/>
      <c r="K9" s="19"/>
      <c r="L9" s="19"/>
      <c r="M9" s="19"/>
      <c r="N9" s="19">
        <v>75</v>
      </c>
      <c r="O9" s="19"/>
      <c r="P9" s="19"/>
      <c r="Q9" s="19"/>
      <c r="R9" s="19"/>
      <c r="S9" s="19"/>
      <c r="T9" s="50"/>
      <c r="U9" s="50"/>
      <c r="V9" s="50"/>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f t="shared" si="0"/>
        <v>150</v>
      </c>
      <c r="BC9" s="6" t="s">
        <v>83</v>
      </c>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f t="shared" ref="CQ9:CQ39" si="2">SUM(BD9:CP9)</f>
        <v>0</v>
      </c>
    </row>
    <row r="10" spans="1:95">
      <c r="A10" s="6" t="s">
        <v>84</v>
      </c>
      <c r="B10" s="19"/>
      <c r="C10" s="19"/>
      <c r="D10" s="19"/>
      <c r="E10" s="19"/>
      <c r="F10" s="19"/>
      <c r="G10" s="19"/>
      <c r="H10" s="19"/>
      <c r="I10" s="19"/>
      <c r="J10" s="19"/>
      <c r="K10" s="19"/>
      <c r="L10" s="19"/>
      <c r="M10" s="19"/>
      <c r="N10" s="19">
        <v>88</v>
      </c>
      <c r="O10" s="19"/>
      <c r="P10" s="19"/>
      <c r="Q10" s="19"/>
      <c r="R10" s="19"/>
      <c r="S10" s="19"/>
      <c r="T10" s="50"/>
      <c r="U10" s="50"/>
      <c r="V10" s="50"/>
      <c r="W10" s="19"/>
      <c r="X10" s="19"/>
      <c r="Y10" s="19"/>
      <c r="Z10" s="19"/>
      <c r="AA10" s="19"/>
      <c r="AB10" s="19"/>
      <c r="AC10" s="19"/>
      <c r="AD10" s="19"/>
      <c r="AE10" s="19"/>
      <c r="AF10" s="19"/>
      <c r="AG10" s="19"/>
      <c r="AH10" s="19"/>
      <c r="AI10" s="19"/>
      <c r="AJ10" s="19"/>
      <c r="AK10" s="19"/>
      <c r="AL10" s="19"/>
      <c r="AM10" s="19">
        <v>2</v>
      </c>
      <c r="AN10" s="19"/>
      <c r="AO10" s="19"/>
      <c r="AP10" s="19"/>
      <c r="AQ10" s="19"/>
      <c r="AR10" s="19"/>
      <c r="AS10" s="19"/>
      <c r="AT10" s="19"/>
      <c r="AU10" s="19"/>
      <c r="AV10" s="19"/>
      <c r="AW10" s="19"/>
      <c r="AX10" s="19"/>
      <c r="AY10" s="19"/>
      <c r="AZ10" s="19"/>
      <c r="BA10" s="19"/>
      <c r="BB10" s="19">
        <f t="shared" si="0"/>
        <v>90</v>
      </c>
      <c r="BC10" s="6" t="s">
        <v>84</v>
      </c>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f t="shared" si="2"/>
        <v>0</v>
      </c>
    </row>
    <row r="11" spans="1:95">
      <c r="A11" s="7" t="s">
        <v>85</v>
      </c>
      <c r="B11" s="19"/>
      <c r="C11" s="19">
        <v>5</v>
      </c>
      <c r="D11" s="19"/>
      <c r="E11" s="19"/>
      <c r="F11" s="19"/>
      <c r="G11" s="19"/>
      <c r="H11" s="19"/>
      <c r="I11" s="19"/>
      <c r="J11" s="19"/>
      <c r="K11" s="19"/>
      <c r="L11" s="19"/>
      <c r="M11" s="19"/>
      <c r="N11" s="19">
        <v>30</v>
      </c>
      <c r="O11" s="19"/>
      <c r="P11" s="19"/>
      <c r="Q11" s="19"/>
      <c r="R11" s="19"/>
      <c r="S11" s="19"/>
      <c r="T11" s="50">
        <v>4</v>
      </c>
      <c r="U11" s="50"/>
      <c r="V11" s="50"/>
      <c r="W11" s="19"/>
      <c r="X11" s="19"/>
      <c r="Y11" s="19"/>
      <c r="Z11" s="19"/>
      <c r="AA11" s="19"/>
      <c r="AB11" s="19"/>
      <c r="AC11" s="19"/>
      <c r="AD11" s="19"/>
      <c r="AE11" s="19"/>
      <c r="AF11" s="19"/>
      <c r="AG11" s="19"/>
      <c r="AH11" s="19"/>
      <c r="AI11" s="19"/>
      <c r="AJ11" s="19"/>
      <c r="AK11" s="19"/>
      <c r="AL11" s="19"/>
      <c r="AM11" s="19">
        <v>2</v>
      </c>
      <c r="AN11" s="19"/>
      <c r="AO11" s="19"/>
      <c r="AP11" s="19"/>
      <c r="AQ11" s="19"/>
      <c r="AR11" s="19"/>
      <c r="AS11" s="19"/>
      <c r="AT11" s="19"/>
      <c r="AU11" s="19"/>
      <c r="AV11" s="19"/>
      <c r="AW11" s="19"/>
      <c r="AX11" s="19"/>
      <c r="AY11" s="19"/>
      <c r="AZ11" s="19"/>
      <c r="BA11" s="19"/>
      <c r="BB11" s="19">
        <f t="shared" si="0"/>
        <v>41</v>
      </c>
      <c r="BC11" s="7" t="s">
        <v>85</v>
      </c>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f t="shared" si="2"/>
        <v>0</v>
      </c>
    </row>
    <row r="12" spans="1:95">
      <c r="A12" s="7" t="s">
        <v>125</v>
      </c>
      <c r="B12" s="19"/>
      <c r="C12" s="19"/>
      <c r="D12" s="19"/>
      <c r="E12" s="19"/>
      <c r="F12" s="19"/>
      <c r="G12" s="19"/>
      <c r="H12" s="19"/>
      <c r="I12" s="19"/>
      <c r="J12" s="19"/>
      <c r="K12" s="19">
        <v>21</v>
      </c>
      <c r="L12" s="19"/>
      <c r="M12" s="19"/>
      <c r="N12" s="19"/>
      <c r="O12" s="19"/>
      <c r="P12" s="19"/>
      <c r="Q12" s="19"/>
      <c r="R12" s="19"/>
      <c r="S12" s="19"/>
      <c r="T12" s="50"/>
      <c r="U12" s="50"/>
      <c r="V12" s="50"/>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f t="shared" si="0"/>
        <v>21</v>
      </c>
      <c r="BC12" s="7" t="s">
        <v>125</v>
      </c>
      <c r="BD12" s="19">
        <v>2</v>
      </c>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f t="shared" si="2"/>
        <v>2</v>
      </c>
    </row>
    <row r="13" spans="1:95">
      <c r="A13" s="7" t="s">
        <v>126</v>
      </c>
      <c r="B13" s="19"/>
      <c r="C13" s="19"/>
      <c r="D13" s="19"/>
      <c r="E13" s="19"/>
      <c r="F13" s="19"/>
      <c r="G13" s="19"/>
      <c r="H13" s="19"/>
      <c r="I13" s="19"/>
      <c r="J13" s="19"/>
      <c r="K13" s="19">
        <v>9</v>
      </c>
      <c r="L13" s="19"/>
      <c r="M13" s="19"/>
      <c r="N13" s="19">
        <v>121</v>
      </c>
      <c r="O13" s="19"/>
      <c r="P13" s="19"/>
      <c r="Q13" s="19"/>
      <c r="R13" s="19"/>
      <c r="S13" s="19"/>
      <c r="T13" s="50">
        <v>11</v>
      </c>
      <c r="U13" s="50"/>
      <c r="V13" s="50"/>
      <c r="W13" s="19"/>
      <c r="X13" s="19"/>
      <c r="Y13" s="19"/>
      <c r="Z13" s="19"/>
      <c r="AA13" s="19"/>
      <c r="AB13" s="19"/>
      <c r="AC13" s="19">
        <v>3</v>
      </c>
      <c r="AD13" s="19"/>
      <c r="AE13" s="19">
        <v>13</v>
      </c>
      <c r="AF13" s="19"/>
      <c r="AG13" s="19"/>
      <c r="AH13" s="19">
        <v>6</v>
      </c>
      <c r="AI13" s="19">
        <v>1</v>
      </c>
      <c r="AJ13" s="19"/>
      <c r="AK13" s="19"/>
      <c r="AL13" s="19"/>
      <c r="AM13" s="19"/>
      <c r="AN13" s="19"/>
      <c r="AO13" s="19"/>
      <c r="AP13" s="19"/>
      <c r="AQ13" s="19"/>
      <c r="AR13" s="19"/>
      <c r="AS13" s="19"/>
      <c r="AT13" s="19"/>
      <c r="AU13" s="19"/>
      <c r="AV13" s="19"/>
      <c r="AW13" s="19"/>
      <c r="AX13" s="19"/>
      <c r="AY13" s="19"/>
      <c r="AZ13" s="19"/>
      <c r="BA13" s="19">
        <v>4</v>
      </c>
      <c r="BB13" s="19">
        <f t="shared" si="0"/>
        <v>168</v>
      </c>
      <c r="BC13" s="7" t="s">
        <v>126</v>
      </c>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f t="shared" si="2"/>
        <v>0</v>
      </c>
    </row>
    <row r="14" spans="1:95">
      <c r="A14" s="7" t="s">
        <v>86</v>
      </c>
      <c r="B14" s="19"/>
      <c r="C14" s="19">
        <v>52</v>
      </c>
      <c r="D14" s="19"/>
      <c r="E14" s="19"/>
      <c r="F14" s="19"/>
      <c r="G14" s="19"/>
      <c r="H14" s="19"/>
      <c r="I14" s="19"/>
      <c r="J14" s="19"/>
      <c r="K14" s="19"/>
      <c r="L14" s="19"/>
      <c r="M14" s="19"/>
      <c r="N14" s="19">
        <v>12</v>
      </c>
      <c r="O14" s="19"/>
      <c r="P14" s="19"/>
      <c r="Q14" s="19"/>
      <c r="R14" s="19"/>
      <c r="S14" s="19"/>
      <c r="T14" s="50">
        <v>19</v>
      </c>
      <c r="U14" s="50">
        <v>3</v>
      </c>
      <c r="V14" s="50"/>
      <c r="W14" s="19"/>
      <c r="X14" s="19"/>
      <c r="Y14" s="19"/>
      <c r="Z14" s="19"/>
      <c r="AA14" s="19"/>
      <c r="AB14" s="19"/>
      <c r="AC14" s="19">
        <v>2</v>
      </c>
      <c r="AD14" s="19">
        <v>5</v>
      </c>
      <c r="AE14" s="19"/>
      <c r="AF14" s="19"/>
      <c r="AG14" s="19">
        <v>5</v>
      </c>
      <c r="AH14" s="19">
        <v>18</v>
      </c>
      <c r="AI14" s="19"/>
      <c r="AJ14" s="19"/>
      <c r="AK14" s="19"/>
      <c r="AL14" s="19">
        <v>8</v>
      </c>
      <c r="AM14" s="19"/>
      <c r="AN14" s="19"/>
      <c r="AO14" s="19"/>
      <c r="AP14" s="19"/>
      <c r="AQ14" s="19"/>
      <c r="AR14" s="19"/>
      <c r="AS14" s="19"/>
      <c r="AT14" s="19"/>
      <c r="AU14" s="19"/>
      <c r="AV14" s="19"/>
      <c r="AW14" s="19"/>
      <c r="AX14" s="19"/>
      <c r="AY14" s="19"/>
      <c r="AZ14" s="19"/>
      <c r="BA14" s="19"/>
      <c r="BB14" s="19">
        <f t="shared" si="0"/>
        <v>124</v>
      </c>
      <c r="BC14" s="7" t="s">
        <v>86</v>
      </c>
      <c r="BD14" s="19">
        <v>12</v>
      </c>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f t="shared" si="2"/>
        <v>12</v>
      </c>
    </row>
    <row r="15" spans="1:95">
      <c r="A15" s="7" t="s">
        <v>127</v>
      </c>
      <c r="B15" s="19">
        <v>1</v>
      </c>
      <c r="C15" s="19"/>
      <c r="D15" s="19"/>
      <c r="E15" s="19"/>
      <c r="F15" s="19"/>
      <c r="G15" s="19"/>
      <c r="H15" s="19"/>
      <c r="I15" s="19"/>
      <c r="J15" s="19"/>
      <c r="K15" s="19"/>
      <c r="L15" s="19"/>
      <c r="M15" s="19"/>
      <c r="N15" s="19">
        <v>25</v>
      </c>
      <c r="O15" s="19"/>
      <c r="P15" s="19"/>
      <c r="Q15" s="19"/>
      <c r="R15" s="19"/>
      <c r="S15" s="19"/>
      <c r="T15" s="50"/>
      <c r="U15" s="50"/>
      <c r="V15" s="50"/>
      <c r="W15" s="19"/>
      <c r="X15" s="19"/>
      <c r="Y15" s="19"/>
      <c r="Z15" s="19"/>
      <c r="AA15" s="19"/>
      <c r="AB15" s="19"/>
      <c r="AC15" s="19">
        <v>5</v>
      </c>
      <c r="AD15" s="19">
        <v>8</v>
      </c>
      <c r="AE15" s="19"/>
      <c r="AF15" s="19"/>
      <c r="AG15" s="19">
        <v>6</v>
      </c>
      <c r="AH15" s="19"/>
      <c r="AI15" s="19"/>
      <c r="AJ15" s="19"/>
      <c r="AK15" s="19"/>
      <c r="AL15" s="19">
        <v>2</v>
      </c>
      <c r="AM15" s="19"/>
      <c r="AN15" s="19"/>
      <c r="AO15" s="19"/>
      <c r="AP15" s="19"/>
      <c r="AQ15" s="19"/>
      <c r="AR15" s="19"/>
      <c r="AS15" s="19"/>
      <c r="AT15" s="19"/>
      <c r="AU15" s="19"/>
      <c r="AV15" s="19"/>
      <c r="AW15" s="19"/>
      <c r="AX15" s="19"/>
      <c r="AY15" s="19"/>
      <c r="AZ15" s="19">
        <v>2</v>
      </c>
      <c r="BA15" s="19"/>
      <c r="BB15" s="19">
        <f t="shared" si="0"/>
        <v>49</v>
      </c>
      <c r="BC15" s="7" t="s">
        <v>127</v>
      </c>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f t="shared" si="2"/>
        <v>0</v>
      </c>
    </row>
    <row r="16" spans="1:95">
      <c r="A16" s="7" t="s">
        <v>87</v>
      </c>
      <c r="B16" s="19"/>
      <c r="C16" s="19"/>
      <c r="D16" s="19"/>
      <c r="E16" s="19"/>
      <c r="F16" s="19"/>
      <c r="G16" s="19"/>
      <c r="H16" s="19"/>
      <c r="I16" s="19"/>
      <c r="J16" s="19"/>
      <c r="K16" s="19"/>
      <c r="L16" s="19"/>
      <c r="M16" s="19"/>
      <c r="N16" s="19"/>
      <c r="O16" s="19"/>
      <c r="P16" s="19"/>
      <c r="Q16" s="19"/>
      <c r="R16" s="19"/>
      <c r="S16" s="19"/>
      <c r="T16" s="50"/>
      <c r="U16" s="50"/>
      <c r="V16" s="50"/>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v>3</v>
      </c>
      <c r="BB16" s="19">
        <f t="shared" si="0"/>
        <v>3</v>
      </c>
      <c r="BC16" s="7" t="s">
        <v>87</v>
      </c>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f t="shared" si="2"/>
        <v>0</v>
      </c>
    </row>
    <row r="17" spans="1:183">
      <c r="A17" s="7" t="s">
        <v>128</v>
      </c>
      <c r="B17" s="19"/>
      <c r="C17" s="19"/>
      <c r="D17" s="19"/>
      <c r="E17" s="19"/>
      <c r="F17" s="19"/>
      <c r="G17" s="19"/>
      <c r="H17" s="19"/>
      <c r="I17" s="19"/>
      <c r="J17" s="19"/>
      <c r="K17" s="19">
        <v>23</v>
      </c>
      <c r="M17" s="19"/>
      <c r="N17" s="19"/>
      <c r="O17" s="19"/>
      <c r="P17" s="19"/>
      <c r="Q17" s="19"/>
      <c r="R17" s="19"/>
      <c r="S17" s="19"/>
      <c r="T17" s="50"/>
      <c r="U17" s="50"/>
      <c r="V17" s="50"/>
      <c r="W17" s="19"/>
      <c r="X17" s="19"/>
      <c r="Y17" s="19"/>
      <c r="Z17" s="19"/>
      <c r="AA17" s="19"/>
      <c r="AB17" s="19"/>
      <c r="AC17" s="19">
        <v>2</v>
      </c>
      <c r="AD17" s="19">
        <v>1</v>
      </c>
      <c r="AE17" s="19"/>
      <c r="AF17" s="19"/>
      <c r="AG17" s="19"/>
      <c r="AH17" s="19"/>
      <c r="AI17" s="19"/>
      <c r="AJ17" s="19"/>
      <c r="AK17" s="19"/>
      <c r="AL17" s="19"/>
      <c r="AM17" s="19"/>
      <c r="AN17" s="19"/>
      <c r="AO17" s="19"/>
      <c r="AP17" s="19"/>
      <c r="AQ17" s="19"/>
      <c r="AR17" s="19"/>
      <c r="AS17" s="19"/>
      <c r="AT17" s="19"/>
      <c r="AU17" s="19"/>
      <c r="AV17" s="19"/>
      <c r="AW17" s="19"/>
      <c r="AX17" s="19"/>
      <c r="AY17" s="19"/>
      <c r="AZ17" s="19">
        <v>1</v>
      </c>
      <c r="BA17" s="19"/>
      <c r="BB17" s="19">
        <f t="shared" si="0"/>
        <v>27</v>
      </c>
      <c r="BC17" s="7" t="s">
        <v>88</v>
      </c>
      <c r="BD17" s="19">
        <v>7</v>
      </c>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f t="shared" si="2"/>
        <v>7</v>
      </c>
    </row>
    <row r="18" spans="1:183">
      <c r="A18" s="7" t="s">
        <v>89</v>
      </c>
      <c r="B18" s="19"/>
      <c r="C18" s="19"/>
      <c r="D18" s="19"/>
      <c r="E18" s="19"/>
      <c r="F18" s="19"/>
      <c r="G18" s="19"/>
      <c r="H18" s="19"/>
      <c r="I18" s="19"/>
      <c r="J18" s="19"/>
      <c r="K18" s="19"/>
      <c r="L18" s="19">
        <v>2</v>
      </c>
      <c r="M18" s="19"/>
      <c r="N18" s="19">
        <v>28</v>
      </c>
      <c r="O18" s="19"/>
      <c r="P18" s="19"/>
      <c r="Q18" s="19"/>
      <c r="R18" s="19"/>
      <c r="S18" s="19"/>
      <c r="T18" s="50"/>
      <c r="U18" s="50"/>
      <c r="V18" s="50"/>
      <c r="W18" s="19"/>
      <c r="X18" s="19"/>
      <c r="Y18" s="19"/>
      <c r="Z18" s="19"/>
      <c r="AA18" s="19"/>
      <c r="AB18" s="19"/>
      <c r="AC18" s="19">
        <v>1</v>
      </c>
      <c r="AD18" s="19">
        <v>1</v>
      </c>
      <c r="AE18" s="19">
        <v>2</v>
      </c>
      <c r="AF18" s="19"/>
      <c r="AG18" s="19"/>
      <c r="AH18" s="19"/>
      <c r="AI18" s="19"/>
      <c r="AJ18" s="19"/>
      <c r="AK18" s="19"/>
      <c r="AL18" s="19"/>
      <c r="AM18" s="19">
        <v>1</v>
      </c>
      <c r="AN18" s="19"/>
      <c r="AO18" s="19"/>
      <c r="AP18" s="19"/>
      <c r="AQ18" s="19"/>
      <c r="AR18" s="19"/>
      <c r="AS18" s="19"/>
      <c r="AT18" s="19"/>
      <c r="AU18" s="19"/>
      <c r="AV18" s="19"/>
      <c r="AW18" s="19"/>
      <c r="AX18" s="19"/>
      <c r="AY18" s="19"/>
      <c r="AZ18" s="19"/>
      <c r="BA18" s="19"/>
      <c r="BB18" s="19">
        <f t="shared" si="0"/>
        <v>35</v>
      </c>
      <c r="BC18" s="7" t="s">
        <v>89</v>
      </c>
      <c r="BD18" s="19"/>
      <c r="BE18" s="19"/>
      <c r="BF18" s="19"/>
      <c r="BG18" s="19"/>
      <c r="BH18" s="19"/>
      <c r="BI18" s="19"/>
      <c r="BJ18" s="19"/>
      <c r="BK18" s="19"/>
      <c r="BL18" s="19"/>
      <c r="BM18" s="19">
        <v>48</v>
      </c>
      <c r="BN18" s="19"/>
      <c r="BO18" s="19"/>
      <c r="BP18" s="19"/>
      <c r="BQ18" s="19"/>
      <c r="BR18" s="19"/>
      <c r="BS18" s="19"/>
      <c r="BT18" s="19"/>
      <c r="BU18" s="19"/>
      <c r="BV18" s="19"/>
      <c r="BW18" s="19"/>
      <c r="BX18" s="19"/>
      <c r="BY18" s="19"/>
      <c r="BZ18" s="19"/>
      <c r="CA18" s="19"/>
      <c r="CB18" s="19"/>
      <c r="CC18" s="19"/>
      <c r="CD18" s="19">
        <v>25</v>
      </c>
      <c r="CE18" s="19"/>
      <c r="CF18" s="19">
        <v>5</v>
      </c>
      <c r="CG18" s="19"/>
      <c r="CH18" s="19"/>
      <c r="CI18" s="19"/>
      <c r="CJ18" s="19"/>
      <c r="CK18" s="19"/>
      <c r="CL18" s="19"/>
      <c r="CM18" s="19">
        <v>1</v>
      </c>
      <c r="CN18" s="19"/>
      <c r="CO18" s="19"/>
      <c r="CP18" s="19"/>
      <c r="CQ18" s="19">
        <f t="shared" si="2"/>
        <v>79</v>
      </c>
    </row>
    <row r="19" spans="1:183">
      <c r="A19" s="7" t="s">
        <v>215</v>
      </c>
      <c r="B19" s="19">
        <v>6</v>
      </c>
      <c r="C19" s="19">
        <v>20</v>
      </c>
      <c r="D19" s="19"/>
      <c r="E19" s="19"/>
      <c r="F19" s="19"/>
      <c r="G19" s="19"/>
      <c r="H19" s="19"/>
      <c r="I19" s="19"/>
      <c r="J19" s="19"/>
      <c r="K19" s="19"/>
      <c r="L19" s="19"/>
      <c r="M19" s="19"/>
      <c r="N19" s="19"/>
      <c r="O19" s="19"/>
      <c r="P19" s="19"/>
      <c r="Q19" s="19"/>
      <c r="R19" s="19"/>
      <c r="S19" s="19"/>
      <c r="T19" s="50"/>
      <c r="U19" s="50"/>
      <c r="V19" s="50"/>
      <c r="W19" s="19"/>
      <c r="X19" s="19"/>
      <c r="Y19" s="19"/>
      <c r="Z19" s="19"/>
      <c r="AA19" s="19"/>
      <c r="AB19" s="19"/>
      <c r="AC19" s="19"/>
      <c r="AD19" s="19"/>
      <c r="AE19" s="19">
        <v>4</v>
      </c>
      <c r="AF19" s="19"/>
      <c r="AG19" s="19">
        <v>1</v>
      </c>
      <c r="AH19" s="19"/>
      <c r="AI19" s="19"/>
      <c r="AJ19" s="19"/>
      <c r="AK19" s="19"/>
      <c r="AL19" s="19">
        <v>1</v>
      </c>
      <c r="AM19" s="19"/>
      <c r="AN19" s="19"/>
      <c r="AO19" s="19"/>
      <c r="AP19" s="19"/>
      <c r="AQ19" s="19"/>
      <c r="AR19" s="19"/>
      <c r="AS19" s="19"/>
      <c r="AT19" s="19"/>
      <c r="AU19" s="19"/>
      <c r="AV19" s="19"/>
      <c r="AW19" s="19"/>
      <c r="AX19" s="19"/>
      <c r="AY19" s="19"/>
      <c r="AZ19" s="19"/>
      <c r="BA19" s="19"/>
      <c r="BB19" s="19"/>
      <c r="BC19" s="7"/>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f t="shared" si="2"/>
        <v>0</v>
      </c>
    </row>
    <row r="20" spans="1:183">
      <c r="A20" s="7" t="s">
        <v>90</v>
      </c>
      <c r="B20" s="19"/>
      <c r="C20" s="19"/>
      <c r="D20" s="19"/>
      <c r="E20" s="19"/>
      <c r="F20" s="19"/>
      <c r="G20" s="19"/>
      <c r="H20" s="19"/>
      <c r="I20" s="19"/>
      <c r="J20" s="19">
        <v>1</v>
      </c>
      <c r="K20" s="19"/>
      <c r="L20" s="19"/>
      <c r="M20" s="19"/>
      <c r="N20" s="19">
        <v>10</v>
      </c>
      <c r="O20" s="19">
        <v>1</v>
      </c>
      <c r="P20" s="19"/>
      <c r="Q20" s="19"/>
      <c r="R20" s="19"/>
      <c r="S20" s="19"/>
      <c r="T20" s="50">
        <v>20</v>
      </c>
      <c r="U20" s="50"/>
      <c r="V20" s="50"/>
      <c r="W20" s="19"/>
      <c r="X20" s="19"/>
      <c r="Y20" s="19"/>
      <c r="Z20" s="19"/>
      <c r="AA20" s="19"/>
      <c r="AB20" s="19"/>
      <c r="AC20" s="19">
        <v>2</v>
      </c>
      <c r="AD20" s="19"/>
      <c r="AE20" s="19">
        <v>24</v>
      </c>
      <c r="AF20" s="19"/>
      <c r="AG20" s="19"/>
      <c r="AH20" s="19"/>
      <c r="AI20" s="19"/>
      <c r="AJ20" s="19"/>
      <c r="AK20" s="19"/>
      <c r="AL20" s="19"/>
      <c r="AM20" s="19">
        <v>1</v>
      </c>
      <c r="AN20" s="19"/>
      <c r="AO20" s="19"/>
      <c r="AP20" s="19"/>
      <c r="AQ20" s="19"/>
      <c r="AR20" s="19"/>
      <c r="AS20" s="19"/>
      <c r="AT20" s="19"/>
      <c r="AU20" s="19"/>
      <c r="AV20" s="19"/>
      <c r="AW20" s="19"/>
      <c r="AX20" s="19"/>
      <c r="AY20" s="19"/>
      <c r="AZ20" s="19"/>
      <c r="BA20" s="19"/>
      <c r="BB20" s="19">
        <f t="shared" ref="BB20:BB25" si="3">SUM(B20:BA20)</f>
        <v>59</v>
      </c>
      <c r="BC20" s="7" t="s">
        <v>90</v>
      </c>
      <c r="BD20" s="19">
        <v>18</v>
      </c>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f t="shared" si="2"/>
        <v>18</v>
      </c>
    </row>
    <row r="21" spans="1:183">
      <c r="A21" s="7" t="s">
        <v>91</v>
      </c>
      <c r="B21" s="19">
        <v>3</v>
      </c>
      <c r="C21" s="19"/>
      <c r="D21" s="19"/>
      <c r="E21" s="19"/>
      <c r="F21" s="19"/>
      <c r="G21" s="19"/>
      <c r="H21" s="19"/>
      <c r="I21" s="19"/>
      <c r="J21" s="19">
        <v>4</v>
      </c>
      <c r="K21" s="19"/>
      <c r="L21" s="19">
        <v>3</v>
      </c>
      <c r="M21" s="19"/>
      <c r="N21" s="19">
        <v>6</v>
      </c>
      <c r="O21" s="19">
        <v>4</v>
      </c>
      <c r="P21" s="19">
        <v>1</v>
      </c>
      <c r="Q21" s="19"/>
      <c r="R21" s="19"/>
      <c r="S21" s="19"/>
      <c r="T21" s="50">
        <v>1</v>
      </c>
      <c r="U21" s="50"/>
      <c r="V21" s="50"/>
      <c r="W21" s="19"/>
      <c r="X21" s="19"/>
      <c r="Y21" s="19"/>
      <c r="Z21" s="19"/>
      <c r="AA21" s="19"/>
      <c r="AB21" s="19"/>
      <c r="AC21" s="19"/>
      <c r="AD21" s="19"/>
      <c r="AE21" s="19">
        <v>30</v>
      </c>
      <c r="AF21" s="19"/>
      <c r="AG21" s="19">
        <v>1</v>
      </c>
      <c r="AH21" s="19"/>
      <c r="AI21" s="19"/>
      <c r="AJ21" s="19"/>
      <c r="AK21" s="19">
        <v>1</v>
      </c>
      <c r="AL21" s="19">
        <v>3</v>
      </c>
      <c r="AM21" s="19">
        <v>1</v>
      </c>
      <c r="AN21" s="19"/>
      <c r="AO21" s="19"/>
      <c r="AP21" s="19"/>
      <c r="AQ21" s="19"/>
      <c r="AR21" s="19"/>
      <c r="AS21" s="19"/>
      <c r="AT21" s="19"/>
      <c r="AU21" s="19"/>
      <c r="AV21" s="19"/>
      <c r="AW21" s="19"/>
      <c r="AX21" s="19"/>
      <c r="AY21" s="19"/>
      <c r="AZ21" s="19"/>
      <c r="BA21" s="19"/>
      <c r="BB21" s="19">
        <f t="shared" si="3"/>
        <v>58</v>
      </c>
      <c r="BC21" s="7" t="s">
        <v>91</v>
      </c>
      <c r="BD21" s="19">
        <v>6</v>
      </c>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f t="shared" si="2"/>
        <v>6</v>
      </c>
    </row>
    <row r="22" spans="1:183">
      <c r="A22" s="7" t="s">
        <v>129</v>
      </c>
      <c r="B22" s="19"/>
      <c r="C22" s="19"/>
      <c r="D22" s="19"/>
      <c r="E22" s="19"/>
      <c r="F22" s="19"/>
      <c r="G22" s="19"/>
      <c r="H22" s="19"/>
      <c r="I22" s="19"/>
      <c r="K22" s="19">
        <v>4</v>
      </c>
      <c r="M22" s="19"/>
      <c r="N22" s="19"/>
      <c r="O22" s="19"/>
      <c r="P22" s="19"/>
      <c r="Q22" s="19"/>
      <c r="R22" s="19"/>
      <c r="S22" s="19"/>
      <c r="T22" s="50"/>
      <c r="U22" s="50"/>
      <c r="V22" s="50"/>
      <c r="W22" s="19">
        <v>1</v>
      </c>
      <c r="X22" s="19"/>
      <c r="Y22" s="19"/>
      <c r="Z22" s="19"/>
      <c r="AA22" s="19"/>
      <c r="AB22" s="19"/>
      <c r="AC22" s="19">
        <v>1</v>
      </c>
      <c r="AD22" s="19"/>
      <c r="AF22" s="19"/>
      <c r="AG22" s="19"/>
      <c r="AH22" s="19">
        <v>1</v>
      </c>
      <c r="AI22" s="19"/>
      <c r="AJ22" s="19"/>
      <c r="AK22" s="19"/>
      <c r="AL22" s="19"/>
      <c r="AM22" s="19"/>
      <c r="AN22" s="19"/>
      <c r="AO22" s="19"/>
      <c r="AP22" s="19"/>
      <c r="AQ22" s="19"/>
      <c r="AR22" s="19"/>
      <c r="AS22" s="19"/>
      <c r="AT22" s="19"/>
      <c r="AU22" s="19"/>
      <c r="AV22" s="19"/>
      <c r="AW22" s="19"/>
      <c r="AX22" s="19"/>
      <c r="AY22" s="19"/>
      <c r="AZ22" s="19"/>
      <c r="BA22" s="19"/>
      <c r="BB22" s="19">
        <f t="shared" si="3"/>
        <v>7</v>
      </c>
      <c r="BC22" s="7" t="s">
        <v>129</v>
      </c>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f t="shared" si="2"/>
        <v>0</v>
      </c>
    </row>
    <row r="23" spans="1:183">
      <c r="A23" s="7" t="s">
        <v>92</v>
      </c>
      <c r="B23" s="19"/>
      <c r="C23" s="19"/>
      <c r="D23" s="19"/>
      <c r="E23" s="19"/>
      <c r="F23" s="19"/>
      <c r="G23" s="19"/>
      <c r="H23" s="19"/>
      <c r="I23" s="19"/>
      <c r="J23" s="19"/>
      <c r="K23" s="19"/>
      <c r="L23" s="19"/>
      <c r="M23" s="19"/>
      <c r="N23" s="19">
        <v>6</v>
      </c>
      <c r="O23" s="19"/>
      <c r="P23" s="19"/>
      <c r="Q23" s="19"/>
      <c r="R23" s="19"/>
      <c r="S23" s="19"/>
      <c r="T23" s="50"/>
      <c r="U23" s="50"/>
      <c r="V23" s="50"/>
      <c r="W23" s="19"/>
      <c r="X23" s="19"/>
      <c r="Y23" s="19"/>
      <c r="Z23" s="19"/>
      <c r="AA23" s="19"/>
      <c r="AB23" s="19"/>
      <c r="AC23" s="19">
        <v>1</v>
      </c>
      <c r="AD23" s="19"/>
      <c r="AE23" s="19"/>
      <c r="AF23" s="19">
        <v>1</v>
      </c>
      <c r="AG23" s="19">
        <v>1</v>
      </c>
      <c r="AH23" s="19"/>
      <c r="AI23" s="19"/>
      <c r="AJ23" s="19"/>
      <c r="AK23" s="19"/>
      <c r="AL23" s="19"/>
      <c r="AM23" s="19"/>
      <c r="AN23" s="19"/>
      <c r="AO23" s="19"/>
      <c r="AP23" s="19"/>
      <c r="AQ23" s="19"/>
      <c r="AR23" s="19"/>
      <c r="AS23" s="19"/>
      <c r="AT23" s="19"/>
      <c r="AU23" s="19"/>
      <c r="AV23" s="19"/>
      <c r="AW23" s="19"/>
      <c r="AX23" s="19"/>
      <c r="AY23" s="19"/>
      <c r="AZ23" s="19"/>
      <c r="BA23" s="19"/>
      <c r="BB23" s="19">
        <f t="shared" si="3"/>
        <v>9</v>
      </c>
      <c r="BC23" s="7" t="s">
        <v>92</v>
      </c>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f t="shared" si="2"/>
        <v>0</v>
      </c>
    </row>
    <row r="24" spans="1:183">
      <c r="A24" s="7" t="s">
        <v>93</v>
      </c>
      <c r="B24" s="19">
        <v>1</v>
      </c>
      <c r="C24" s="19">
        <v>4</v>
      </c>
      <c r="D24" s="19"/>
      <c r="E24" s="19"/>
      <c r="F24" s="19"/>
      <c r="G24" s="19"/>
      <c r="H24" s="19"/>
      <c r="I24" s="19"/>
      <c r="J24" s="19"/>
      <c r="K24" s="19"/>
      <c r="L24" s="19"/>
      <c r="M24" s="19"/>
      <c r="N24" s="19"/>
      <c r="O24" s="19"/>
      <c r="P24" s="19"/>
      <c r="Q24" s="19"/>
      <c r="R24" s="19"/>
      <c r="S24" s="19"/>
      <c r="T24" s="50"/>
      <c r="U24" s="50"/>
      <c r="V24" s="50"/>
      <c r="W24" s="19"/>
      <c r="X24" s="19"/>
      <c r="Y24" s="19"/>
      <c r="Z24" s="19"/>
      <c r="AA24" s="19"/>
      <c r="AB24" s="19"/>
      <c r="AC24" s="19"/>
      <c r="AD24" s="19">
        <v>2</v>
      </c>
      <c r="AE24" s="19">
        <v>3</v>
      </c>
      <c r="AF24" s="19"/>
      <c r="AG24" s="19"/>
      <c r="AH24" s="19"/>
      <c r="AI24" s="19"/>
      <c r="AJ24" s="19"/>
      <c r="AK24" s="19"/>
      <c r="AL24" s="19"/>
      <c r="AM24" s="19"/>
      <c r="AN24" s="19"/>
      <c r="AO24" s="19"/>
      <c r="AP24" s="19"/>
      <c r="AQ24" s="19"/>
      <c r="AR24" s="19"/>
      <c r="AS24" s="19"/>
      <c r="AT24" s="19"/>
      <c r="AU24" s="19"/>
      <c r="AV24" s="19"/>
      <c r="AW24" s="19"/>
      <c r="AX24" s="19"/>
      <c r="AY24" s="19"/>
      <c r="AZ24" s="19">
        <v>4</v>
      </c>
      <c r="BA24" s="19"/>
      <c r="BB24" s="19">
        <f t="shared" si="3"/>
        <v>14</v>
      </c>
      <c r="BC24" s="7" t="s">
        <v>93</v>
      </c>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f t="shared" si="2"/>
        <v>0</v>
      </c>
    </row>
    <row r="25" spans="1:183">
      <c r="A25" s="7" t="s">
        <v>130</v>
      </c>
      <c r="B25" s="19">
        <v>1</v>
      </c>
      <c r="C25" s="19"/>
      <c r="D25" s="19"/>
      <c r="E25" s="19"/>
      <c r="F25" s="19"/>
      <c r="G25" s="19"/>
      <c r="H25" s="19"/>
      <c r="I25" s="19"/>
      <c r="J25" s="19"/>
      <c r="K25" s="19"/>
      <c r="L25" s="19"/>
      <c r="M25" s="19"/>
      <c r="N25" s="19">
        <v>18</v>
      </c>
      <c r="O25" s="19"/>
      <c r="P25" s="19"/>
      <c r="Q25" s="19"/>
      <c r="R25" s="19"/>
      <c r="S25" s="19"/>
      <c r="T25" s="50">
        <v>47</v>
      </c>
      <c r="U25" s="50"/>
      <c r="V25" s="50"/>
      <c r="W25" s="19"/>
      <c r="X25" s="19"/>
      <c r="Y25" s="19"/>
      <c r="Z25" s="19"/>
      <c r="AA25" s="19"/>
      <c r="AB25" s="19"/>
      <c r="AC25" s="19"/>
      <c r="AD25" s="19">
        <v>1</v>
      </c>
      <c r="AE25" s="19"/>
      <c r="AF25" s="19"/>
      <c r="AG25" s="19">
        <v>2</v>
      </c>
      <c r="AH25" s="19"/>
      <c r="AI25" s="19">
        <v>1</v>
      </c>
      <c r="AJ25" s="19"/>
      <c r="AK25" s="19"/>
      <c r="AL25" s="19">
        <v>3</v>
      </c>
      <c r="AM25" s="19"/>
      <c r="AN25" s="19"/>
      <c r="AO25" s="19"/>
      <c r="AP25" s="19"/>
      <c r="AQ25" s="19"/>
      <c r="AR25" s="19"/>
      <c r="AS25" s="19"/>
      <c r="AT25" s="19"/>
      <c r="AU25" s="19"/>
      <c r="AV25" s="19"/>
      <c r="AW25" s="19"/>
      <c r="AX25" s="19"/>
      <c r="AY25" s="19"/>
      <c r="AZ25" s="19"/>
      <c r="BA25" s="19"/>
      <c r="BB25" s="19">
        <f t="shared" si="3"/>
        <v>73</v>
      </c>
      <c r="BC25" s="7" t="s">
        <v>94</v>
      </c>
      <c r="BD25" s="19">
        <v>2</v>
      </c>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f t="shared" si="2"/>
        <v>2</v>
      </c>
    </row>
    <row r="26" spans="1:183">
      <c r="A26" s="7" t="s">
        <v>131</v>
      </c>
      <c r="B26" s="19"/>
      <c r="C26" s="19">
        <v>12</v>
      </c>
      <c r="D26" s="19"/>
      <c r="E26" s="19"/>
      <c r="F26" s="19"/>
      <c r="G26" s="19"/>
      <c r="H26" s="19"/>
      <c r="I26" s="19"/>
      <c r="J26" s="19"/>
      <c r="K26" s="19"/>
      <c r="L26" s="19"/>
      <c r="M26" s="19"/>
      <c r="N26" s="19">
        <v>30</v>
      </c>
      <c r="O26" s="19"/>
      <c r="P26" s="19"/>
      <c r="Q26" s="19"/>
      <c r="R26" s="19"/>
      <c r="S26" s="19"/>
      <c r="T26" s="50"/>
      <c r="U26" s="50"/>
      <c r="V26" s="50"/>
      <c r="W26" s="19"/>
      <c r="X26" s="19"/>
      <c r="Y26" s="19"/>
      <c r="Z26" s="19"/>
      <c r="AA26" s="19"/>
      <c r="AB26" s="19"/>
      <c r="AC26" s="19">
        <v>1</v>
      </c>
      <c r="AD26" s="19">
        <v>1</v>
      </c>
      <c r="AE26" s="19">
        <v>36</v>
      </c>
      <c r="AF26" s="19"/>
      <c r="AG26" s="19"/>
      <c r="AH26" s="19"/>
      <c r="AI26" s="19"/>
      <c r="AJ26" s="19"/>
      <c r="AK26" s="19"/>
      <c r="AL26" s="19">
        <v>1</v>
      </c>
      <c r="AM26" s="19"/>
      <c r="AN26" s="19"/>
      <c r="AO26" s="19"/>
      <c r="AP26" s="19"/>
      <c r="AQ26" s="19"/>
      <c r="AR26" s="19"/>
      <c r="AS26" s="19"/>
      <c r="AT26" s="19"/>
      <c r="AU26" s="19"/>
      <c r="AV26" s="19"/>
      <c r="AW26" s="19"/>
      <c r="AX26" s="19"/>
      <c r="AY26" s="19"/>
      <c r="AZ26" s="19"/>
      <c r="BA26" s="19"/>
      <c r="BB26" s="19"/>
      <c r="BC26" s="7" t="s">
        <v>131</v>
      </c>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f t="shared" si="2"/>
        <v>0</v>
      </c>
    </row>
    <row r="27" spans="1:183">
      <c r="A27" s="7" t="s">
        <v>227</v>
      </c>
      <c r="B27" s="19"/>
      <c r="C27" s="19"/>
      <c r="D27" s="19"/>
      <c r="E27" s="19"/>
      <c r="F27" s="19"/>
      <c r="G27" s="19"/>
      <c r="H27" s="19"/>
      <c r="I27" s="19"/>
      <c r="J27" s="19"/>
      <c r="K27" s="19"/>
      <c r="L27" s="19"/>
      <c r="M27" s="19"/>
      <c r="N27" s="19">
        <v>10</v>
      </c>
      <c r="O27" s="19"/>
      <c r="P27" s="19"/>
      <c r="Q27" s="19"/>
      <c r="R27" s="19"/>
      <c r="S27" s="19"/>
      <c r="T27" s="50">
        <v>1</v>
      </c>
      <c r="U27" s="50"/>
      <c r="V27" s="50"/>
      <c r="W27" s="19"/>
      <c r="X27" s="19"/>
      <c r="Y27" s="19"/>
      <c r="Z27" s="19"/>
      <c r="AA27" s="19"/>
      <c r="AB27" s="19"/>
      <c r="AC27" s="19">
        <v>11</v>
      </c>
      <c r="AD27" s="19">
        <v>25</v>
      </c>
      <c r="AE27" s="19"/>
      <c r="AF27" s="19"/>
      <c r="AG27" s="19">
        <v>3</v>
      </c>
      <c r="AH27" s="19">
        <v>1</v>
      </c>
      <c r="AI27" s="19">
        <v>1</v>
      </c>
      <c r="AJ27" s="19">
        <v>1</v>
      </c>
      <c r="AK27" s="19"/>
      <c r="AL27" s="19"/>
      <c r="AM27" s="19"/>
      <c r="AN27" s="19"/>
      <c r="AO27" s="19"/>
      <c r="AP27" s="19"/>
      <c r="AQ27" s="19"/>
      <c r="AR27" s="19"/>
      <c r="AS27" s="19"/>
      <c r="AT27" s="19"/>
      <c r="AU27" s="19"/>
      <c r="AV27" s="19"/>
      <c r="AW27" s="19"/>
      <c r="AX27" s="19"/>
      <c r="AY27" s="19"/>
      <c r="AZ27" s="19"/>
      <c r="BA27" s="19"/>
      <c r="BB27" s="19">
        <f t="shared" ref="BB27:BB71" si="4">SUM(B27:BA27)</f>
        <v>53</v>
      </c>
      <c r="BC27" s="7" t="s">
        <v>95</v>
      </c>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f t="shared" si="2"/>
        <v>0</v>
      </c>
    </row>
    <row r="28" spans="1:183">
      <c r="A28" s="8" t="s">
        <v>226</v>
      </c>
      <c r="B28" s="19">
        <v>1</v>
      </c>
      <c r="C28" s="19"/>
      <c r="D28" s="19"/>
      <c r="E28" s="19"/>
      <c r="F28" s="19"/>
      <c r="G28" s="19"/>
      <c r="H28" s="19"/>
      <c r="I28" s="19"/>
      <c r="J28" s="19"/>
      <c r="K28" s="19"/>
      <c r="L28" s="19"/>
      <c r="M28" s="19"/>
      <c r="N28" s="19">
        <v>1</v>
      </c>
      <c r="O28" s="19"/>
      <c r="P28" s="19"/>
      <c r="Q28" s="19"/>
      <c r="R28" s="19"/>
      <c r="S28" s="19"/>
      <c r="T28" s="50"/>
      <c r="U28" s="50"/>
      <c r="V28" s="50"/>
      <c r="W28" s="19"/>
      <c r="X28" s="19"/>
      <c r="Y28" s="19"/>
      <c r="Z28" s="19"/>
      <c r="AA28" s="19"/>
      <c r="AB28" s="19"/>
      <c r="AC28" s="19">
        <v>6</v>
      </c>
      <c r="AD28" s="19">
        <v>1</v>
      </c>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f t="shared" si="4"/>
        <v>9</v>
      </c>
      <c r="BC28" s="8" t="s">
        <v>109</v>
      </c>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f t="shared" si="2"/>
        <v>0</v>
      </c>
    </row>
    <row r="29" spans="1:183">
      <c r="A29" s="8" t="s">
        <v>167</v>
      </c>
      <c r="B29" s="19"/>
      <c r="C29" s="19">
        <v>4</v>
      </c>
      <c r="D29" s="19"/>
      <c r="E29" s="19"/>
      <c r="F29" s="19"/>
      <c r="G29" s="19"/>
      <c r="H29" s="19"/>
      <c r="I29" s="19"/>
      <c r="J29" s="19"/>
      <c r="K29" s="19"/>
      <c r="L29" s="19"/>
      <c r="M29" s="19"/>
      <c r="O29" s="19"/>
      <c r="P29" s="19"/>
      <c r="Q29" s="19"/>
      <c r="R29" s="19"/>
      <c r="S29" s="19"/>
      <c r="T29" s="50"/>
      <c r="U29" s="50"/>
      <c r="V29" s="50"/>
      <c r="W29" s="19"/>
      <c r="X29" s="19"/>
      <c r="Y29" s="19"/>
      <c r="Z29" s="19"/>
      <c r="AA29" s="19"/>
      <c r="AB29" s="19"/>
      <c r="AC29" s="19"/>
      <c r="AD29" s="19">
        <v>1</v>
      </c>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f t="shared" si="4"/>
        <v>5</v>
      </c>
      <c r="BC29" s="8" t="s">
        <v>132</v>
      </c>
      <c r="BD29" s="19">
        <v>1</v>
      </c>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f t="shared" si="2"/>
        <v>1</v>
      </c>
      <c r="CR29" s="62"/>
      <c r="CS29" s="62"/>
      <c r="CT29" s="62"/>
      <c r="CU29" s="62"/>
      <c r="CV29" s="62"/>
      <c r="CW29" s="62"/>
      <c r="CX29" s="62"/>
      <c r="CY29" s="62"/>
      <c r="CZ29" s="62"/>
      <c r="DA29" s="62"/>
      <c r="DB29" s="62"/>
      <c r="DC29" s="62"/>
      <c r="DD29" s="62"/>
      <c r="DE29" s="60"/>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row>
    <row r="30" spans="1:183">
      <c r="A30" s="7" t="s">
        <v>96</v>
      </c>
      <c r="B30" s="19">
        <v>2</v>
      </c>
      <c r="C30" s="19"/>
      <c r="D30" s="19"/>
      <c r="E30" s="19"/>
      <c r="F30" s="19"/>
      <c r="G30" s="19"/>
      <c r="H30" s="19"/>
      <c r="I30" s="19">
        <v>3</v>
      </c>
      <c r="J30" s="19"/>
      <c r="K30" s="19"/>
      <c r="L30" s="19"/>
      <c r="M30" s="19"/>
      <c r="N30" s="19">
        <v>4</v>
      </c>
      <c r="O30" s="19"/>
      <c r="P30" s="19"/>
      <c r="Q30" s="19"/>
      <c r="R30" s="19"/>
      <c r="S30" s="19"/>
      <c r="T30" s="50">
        <v>1</v>
      </c>
      <c r="U30" s="50"/>
      <c r="V30" s="50"/>
      <c r="W30" s="19"/>
      <c r="X30" s="19"/>
      <c r="Y30" s="19"/>
      <c r="Z30" s="19"/>
      <c r="AA30" s="19"/>
      <c r="AB30" s="19"/>
      <c r="AC30" s="19"/>
      <c r="AD30" s="19">
        <v>10</v>
      </c>
      <c r="AE30" s="19"/>
      <c r="AF30" s="19"/>
      <c r="AG30" s="19"/>
      <c r="AH30" s="19"/>
      <c r="AI30" s="19">
        <v>2</v>
      </c>
      <c r="AJ30" s="19"/>
      <c r="AK30" s="19"/>
      <c r="AL30" s="19">
        <v>1</v>
      </c>
      <c r="AM30" s="19"/>
      <c r="AN30" s="19"/>
      <c r="AO30" s="19"/>
      <c r="AP30" s="19"/>
      <c r="AQ30" s="19"/>
      <c r="AR30" s="19"/>
      <c r="AS30" s="19"/>
      <c r="AT30" s="19"/>
      <c r="AU30" s="19"/>
      <c r="AV30" s="19"/>
      <c r="AW30" s="19"/>
      <c r="AX30" s="19"/>
      <c r="AY30" s="19"/>
      <c r="AZ30" s="19"/>
      <c r="BA30" s="19"/>
      <c r="BB30" s="19">
        <f t="shared" si="4"/>
        <v>23</v>
      </c>
      <c r="BC30" s="7" t="s">
        <v>96</v>
      </c>
      <c r="BD30" s="19">
        <v>4</v>
      </c>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f t="shared" si="2"/>
        <v>4</v>
      </c>
      <c r="CR30" s="62"/>
      <c r="CS30" s="62"/>
      <c r="CT30" s="62"/>
      <c r="CU30" s="62"/>
      <c r="CV30" s="62"/>
      <c r="CW30" s="62"/>
      <c r="CX30" s="62"/>
      <c r="CY30" s="62"/>
      <c r="CZ30" s="62"/>
      <c r="DA30" s="62"/>
      <c r="DB30" s="62"/>
      <c r="DC30" s="62"/>
      <c r="DD30" s="62"/>
      <c r="DE30" s="60"/>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row>
    <row r="31" spans="1:183">
      <c r="A31" s="8" t="s">
        <v>110</v>
      </c>
      <c r="B31" s="19">
        <v>2</v>
      </c>
      <c r="C31" s="19"/>
      <c r="D31" s="19"/>
      <c r="E31" s="19"/>
      <c r="F31" s="19"/>
      <c r="G31" s="19"/>
      <c r="H31" s="19"/>
      <c r="I31" s="19"/>
      <c r="J31" s="19"/>
      <c r="K31" s="19"/>
      <c r="L31" s="19"/>
      <c r="M31" s="19"/>
      <c r="N31" s="19">
        <v>12</v>
      </c>
      <c r="O31" s="19"/>
      <c r="P31" s="19"/>
      <c r="Q31" s="19"/>
      <c r="R31" s="19"/>
      <c r="S31" s="19"/>
      <c r="T31" s="50">
        <v>5</v>
      </c>
      <c r="U31" s="50"/>
      <c r="V31" s="50"/>
      <c r="W31" s="19"/>
      <c r="X31" s="19"/>
      <c r="Y31" s="19"/>
      <c r="Z31" s="19"/>
      <c r="AA31" s="19"/>
      <c r="AB31" s="19"/>
      <c r="AC31" s="19">
        <v>9</v>
      </c>
      <c r="AD31" s="19">
        <v>7</v>
      </c>
      <c r="AE31" s="19"/>
      <c r="AF31" s="19"/>
      <c r="AG31" s="19"/>
      <c r="AH31" s="19"/>
      <c r="AI31" s="19">
        <v>2</v>
      </c>
      <c r="AJ31" s="19">
        <v>4</v>
      </c>
      <c r="AK31" s="19"/>
      <c r="AL31" s="19">
        <v>2</v>
      </c>
      <c r="AM31" s="19"/>
      <c r="AN31" s="19"/>
      <c r="AO31" s="19"/>
      <c r="AP31" s="19"/>
      <c r="AQ31" s="19"/>
      <c r="AR31" s="19"/>
      <c r="AS31" s="19"/>
      <c r="AT31" s="19"/>
      <c r="AU31" s="19"/>
      <c r="AV31" s="19"/>
      <c r="AW31" s="19"/>
      <c r="AX31" s="19"/>
      <c r="AY31" s="19"/>
      <c r="AZ31" s="19"/>
      <c r="BA31" s="19"/>
      <c r="BB31" s="19">
        <f t="shared" si="4"/>
        <v>43</v>
      </c>
      <c r="BC31" s="8" t="s">
        <v>110</v>
      </c>
      <c r="BD31" s="19">
        <v>6</v>
      </c>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f t="shared" si="2"/>
        <v>6</v>
      </c>
      <c r="CR31" s="62"/>
      <c r="CS31" s="62"/>
      <c r="CT31" s="62"/>
      <c r="CU31" s="62"/>
      <c r="CV31" s="62"/>
      <c r="CW31" s="62"/>
      <c r="CX31" s="62"/>
      <c r="CY31" s="62"/>
      <c r="CZ31" s="62"/>
      <c r="DA31" s="62"/>
      <c r="DB31" s="62"/>
      <c r="DC31" s="62"/>
      <c r="DD31" s="62"/>
      <c r="DE31" s="60"/>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row>
    <row r="32" spans="1:183">
      <c r="A32" s="7" t="s">
        <v>97</v>
      </c>
      <c r="B32" s="19"/>
      <c r="C32" s="19"/>
      <c r="D32" s="19"/>
      <c r="E32" s="19"/>
      <c r="F32" s="19"/>
      <c r="G32" s="19"/>
      <c r="H32" s="19"/>
      <c r="I32" s="19"/>
      <c r="J32" s="19"/>
      <c r="K32" s="19"/>
      <c r="L32" s="19"/>
      <c r="M32" s="19">
        <v>3</v>
      </c>
      <c r="N32" s="19"/>
      <c r="O32" s="19"/>
      <c r="P32" s="19"/>
      <c r="Q32" s="19"/>
      <c r="R32" s="19"/>
      <c r="S32" s="19"/>
      <c r="T32" s="50"/>
      <c r="U32" s="50"/>
      <c r="V32" s="50"/>
      <c r="W32" s="19"/>
      <c r="X32" s="19"/>
      <c r="Y32" s="19"/>
      <c r="Z32" s="19"/>
      <c r="AA32" s="19"/>
      <c r="AB32" s="19"/>
      <c r="AC32" s="19">
        <v>12</v>
      </c>
      <c r="AD32" s="19">
        <v>5</v>
      </c>
      <c r="AE32" s="19"/>
      <c r="AF32" s="19"/>
      <c r="AG32" s="19">
        <v>5</v>
      </c>
      <c r="AH32" s="19"/>
      <c r="AI32" s="19">
        <v>1</v>
      </c>
      <c r="AJ32" s="19"/>
      <c r="AK32" s="19"/>
      <c r="AL32" s="19"/>
      <c r="AM32" s="19"/>
      <c r="AN32" s="19"/>
      <c r="AO32" s="19"/>
      <c r="AP32" s="19"/>
      <c r="AQ32" s="19"/>
      <c r="AR32" s="19"/>
      <c r="AS32" s="19"/>
      <c r="AT32" s="19"/>
      <c r="AU32" s="19"/>
      <c r="AV32" s="19"/>
      <c r="AW32" s="19"/>
      <c r="AX32" s="19"/>
      <c r="AY32" s="19"/>
      <c r="AZ32" s="19">
        <v>2</v>
      </c>
      <c r="BA32" s="19"/>
      <c r="BB32" s="19">
        <f t="shared" si="4"/>
        <v>28</v>
      </c>
      <c r="BC32" s="7" t="s">
        <v>97</v>
      </c>
      <c r="BD32" s="19">
        <v>8</v>
      </c>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f t="shared" si="2"/>
        <v>8</v>
      </c>
      <c r="CR32" s="62"/>
      <c r="CS32" s="62"/>
      <c r="CT32" s="62"/>
      <c r="CU32" s="62"/>
      <c r="CV32" s="62"/>
      <c r="CW32" s="62"/>
      <c r="CX32" s="62"/>
      <c r="CY32" s="62"/>
      <c r="CZ32" s="62"/>
      <c r="DA32" s="62"/>
      <c r="DB32" s="62"/>
      <c r="DC32" s="62"/>
      <c r="DD32" s="62"/>
      <c r="DE32" s="60"/>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row>
    <row r="33" spans="1:183">
      <c r="A33" s="7" t="s">
        <v>98</v>
      </c>
      <c r="B33" s="19"/>
      <c r="C33" s="19"/>
      <c r="D33" s="19"/>
      <c r="E33" s="19"/>
      <c r="F33" s="19"/>
      <c r="G33" s="19"/>
      <c r="H33" s="19"/>
      <c r="I33" s="19">
        <v>1</v>
      </c>
      <c r="J33" s="19"/>
      <c r="K33" s="19"/>
      <c r="L33" s="19"/>
      <c r="M33" s="19"/>
      <c r="N33" s="19"/>
      <c r="O33" s="19"/>
      <c r="P33" s="19"/>
      <c r="Q33" s="19"/>
      <c r="R33" s="19"/>
      <c r="S33" s="19"/>
      <c r="T33" s="50"/>
      <c r="U33" s="50"/>
      <c r="V33" s="50"/>
      <c r="W33" s="19"/>
      <c r="X33" s="19"/>
      <c r="Y33" s="19"/>
      <c r="Z33" s="19"/>
      <c r="AA33" s="19"/>
      <c r="AB33" s="19"/>
      <c r="AC33" s="19">
        <v>4</v>
      </c>
      <c r="AD33" s="19">
        <v>15</v>
      </c>
      <c r="AE33" s="19"/>
      <c r="AF33" s="19"/>
      <c r="AG33" s="19"/>
      <c r="AH33" s="19"/>
      <c r="AI33" s="19"/>
      <c r="AJ33" s="19"/>
      <c r="AK33" s="19"/>
      <c r="AL33" s="19"/>
      <c r="AM33" s="19"/>
      <c r="AN33" s="19">
        <v>1</v>
      </c>
      <c r="AO33" s="19"/>
      <c r="AP33" s="19"/>
      <c r="AQ33" s="19"/>
      <c r="AR33" s="19"/>
      <c r="AS33" s="19"/>
      <c r="AT33" s="19"/>
      <c r="AU33" s="19"/>
      <c r="AV33" s="19"/>
      <c r="AW33" s="19"/>
      <c r="AX33" s="19"/>
      <c r="AY33" s="19"/>
      <c r="AZ33" s="19"/>
      <c r="BA33" s="19"/>
      <c r="BB33" s="19">
        <f t="shared" si="4"/>
        <v>21</v>
      </c>
      <c r="BC33" s="7" t="s">
        <v>98</v>
      </c>
      <c r="BD33" s="19">
        <v>6</v>
      </c>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f t="shared" si="2"/>
        <v>6</v>
      </c>
      <c r="CR33" s="62"/>
      <c r="CS33" s="62"/>
      <c r="CT33" s="62"/>
      <c r="CU33" s="62"/>
      <c r="CV33" s="62"/>
      <c r="CW33" s="62"/>
      <c r="CX33" s="62"/>
      <c r="CY33" s="62"/>
      <c r="CZ33" s="62"/>
      <c r="DA33" s="62"/>
      <c r="DB33" s="62"/>
      <c r="DC33" s="62"/>
      <c r="DD33" s="62"/>
      <c r="DE33" s="60"/>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row>
    <row r="34" spans="1:183">
      <c r="A34" s="7" t="s">
        <v>133</v>
      </c>
      <c r="B34" s="19"/>
      <c r="C34" s="19"/>
      <c r="D34" s="19"/>
      <c r="E34" s="19"/>
      <c r="F34" s="19"/>
      <c r="G34" s="19"/>
      <c r="H34" s="19"/>
      <c r="I34" s="19"/>
      <c r="J34" s="19"/>
      <c r="K34" s="19"/>
      <c r="L34" s="19"/>
      <c r="M34" s="19"/>
      <c r="N34" s="19"/>
      <c r="O34" s="19"/>
      <c r="P34" s="19"/>
      <c r="Q34" s="19"/>
      <c r="R34" s="19"/>
      <c r="S34" s="19"/>
      <c r="T34" s="50"/>
      <c r="U34" s="50"/>
      <c r="V34" s="50"/>
      <c r="W34" s="19"/>
      <c r="X34" s="19"/>
      <c r="Y34" s="19"/>
      <c r="Z34" s="19"/>
      <c r="AA34" s="19"/>
      <c r="AB34" s="19"/>
      <c r="AC34" s="19">
        <v>1</v>
      </c>
      <c r="AD34" s="19"/>
      <c r="AE34" s="19"/>
      <c r="AF34" s="19">
        <v>5</v>
      </c>
      <c r="AG34" s="19">
        <v>1</v>
      </c>
      <c r="AH34" s="19"/>
      <c r="AI34" s="19"/>
      <c r="AJ34" s="19"/>
      <c r="AK34" s="19"/>
      <c r="AL34" s="19"/>
      <c r="AM34" s="19"/>
      <c r="AN34" s="19"/>
      <c r="AO34" s="19"/>
      <c r="AP34" s="19"/>
      <c r="AQ34" s="19"/>
      <c r="AR34" s="19"/>
      <c r="AS34" s="19"/>
      <c r="AT34" s="19"/>
      <c r="AU34" s="19"/>
      <c r="AV34" s="19"/>
      <c r="AW34" s="19"/>
      <c r="AX34" s="19"/>
      <c r="AY34" s="19"/>
      <c r="AZ34" s="19"/>
      <c r="BA34" s="19"/>
      <c r="BB34" s="19">
        <f t="shared" si="4"/>
        <v>7</v>
      </c>
      <c r="BC34" s="7" t="s">
        <v>133</v>
      </c>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f t="shared" si="2"/>
        <v>0</v>
      </c>
      <c r="CR34" s="62"/>
      <c r="CS34" s="62"/>
      <c r="CT34" s="62"/>
      <c r="CU34" s="62"/>
      <c r="CV34" s="62"/>
      <c r="CW34" s="62"/>
      <c r="CX34" s="62"/>
      <c r="CY34" s="62"/>
      <c r="CZ34" s="62"/>
      <c r="DA34" s="62"/>
      <c r="DB34" s="62"/>
      <c r="DC34" s="62"/>
      <c r="DD34" s="62"/>
      <c r="DE34" s="60"/>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row>
    <row r="35" spans="1:183">
      <c r="A35" s="7" t="s">
        <v>99</v>
      </c>
      <c r="B35" s="19"/>
      <c r="C35" s="19"/>
      <c r="D35" s="19"/>
      <c r="E35" s="19"/>
      <c r="F35" s="19"/>
      <c r="G35" s="19"/>
      <c r="H35" s="19"/>
      <c r="I35" s="19"/>
      <c r="J35" s="19"/>
      <c r="K35" s="19"/>
      <c r="L35" s="19"/>
      <c r="M35" s="19"/>
      <c r="N35" s="19"/>
      <c r="O35" s="19"/>
      <c r="P35" s="19"/>
      <c r="Q35" s="19"/>
      <c r="R35" s="19"/>
      <c r="S35" s="19"/>
      <c r="T35" s="50"/>
      <c r="U35" s="50"/>
      <c r="V35" s="50"/>
      <c r="W35" s="19"/>
      <c r="X35" s="19">
        <v>163</v>
      </c>
      <c r="Y35" s="19"/>
      <c r="Z35" s="19"/>
      <c r="AA35" s="19"/>
      <c r="AB35" s="19"/>
      <c r="AC35" s="19">
        <v>1</v>
      </c>
      <c r="AD35" s="19">
        <v>1</v>
      </c>
      <c r="AE35" s="19"/>
      <c r="AF35" s="19"/>
      <c r="AG35" s="19"/>
      <c r="AH35" s="19"/>
      <c r="AI35" s="19"/>
      <c r="AJ35" s="19"/>
      <c r="AK35" s="19"/>
      <c r="AL35" s="19"/>
      <c r="AM35" s="19">
        <v>2</v>
      </c>
      <c r="AN35" s="19"/>
      <c r="AO35" s="19"/>
      <c r="AP35" s="19"/>
      <c r="AQ35" s="19"/>
      <c r="AR35" s="19"/>
      <c r="AS35" s="19"/>
      <c r="AT35" s="19"/>
      <c r="AU35" s="19"/>
      <c r="AV35" s="19"/>
      <c r="AW35" s="19"/>
      <c r="AX35" s="19"/>
      <c r="AY35" s="19"/>
      <c r="AZ35" s="19"/>
      <c r="BA35" s="19"/>
      <c r="BB35" s="19">
        <f t="shared" si="4"/>
        <v>167</v>
      </c>
      <c r="BC35" s="7" t="s">
        <v>99</v>
      </c>
      <c r="BD35" s="19">
        <v>1</v>
      </c>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f t="shared" si="2"/>
        <v>1</v>
      </c>
      <c r="CR35" s="62"/>
      <c r="CS35" s="62"/>
      <c r="CT35" s="62"/>
      <c r="CU35" s="62"/>
      <c r="CV35" s="62"/>
      <c r="CW35" s="62"/>
      <c r="CX35" s="62"/>
      <c r="CY35" s="62"/>
      <c r="CZ35" s="62"/>
      <c r="DA35" s="62"/>
      <c r="DB35" s="62"/>
      <c r="DC35" s="62"/>
      <c r="DD35" s="62"/>
      <c r="DE35" s="60"/>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row>
    <row r="36" spans="1:183">
      <c r="A36" s="7" t="s">
        <v>293</v>
      </c>
      <c r="B36" s="19"/>
      <c r="C36" s="19"/>
      <c r="D36" s="19"/>
      <c r="E36" s="19"/>
      <c r="F36" s="19"/>
      <c r="G36" s="19"/>
      <c r="H36" s="19"/>
      <c r="I36" s="19"/>
      <c r="J36" s="19"/>
      <c r="K36" s="19">
        <v>2</v>
      </c>
      <c r="L36" s="19"/>
      <c r="M36" s="19"/>
      <c r="N36" s="19"/>
      <c r="O36" s="19"/>
      <c r="P36" s="19"/>
      <c r="Q36" s="19"/>
      <c r="R36" s="19"/>
      <c r="S36" s="19"/>
      <c r="T36" s="50"/>
      <c r="U36" s="50"/>
      <c r="V36" s="50"/>
      <c r="W36" s="19"/>
      <c r="X36" s="19">
        <v>21</v>
      </c>
      <c r="Y36" s="19"/>
      <c r="Z36" s="19"/>
      <c r="AA36" s="19"/>
      <c r="AB36" s="19"/>
      <c r="AC36" s="19"/>
      <c r="AD36" s="19">
        <v>1</v>
      </c>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7" t="s">
        <v>294</v>
      </c>
      <c r="BD36" s="19">
        <v>2</v>
      </c>
      <c r="BE36" s="19"/>
      <c r="BF36" s="19"/>
      <c r="BG36" s="19"/>
      <c r="BH36" s="19"/>
      <c r="BI36" s="19"/>
      <c r="BJ36" s="19"/>
      <c r="BK36" s="19"/>
      <c r="BL36" s="19"/>
      <c r="BM36" s="19"/>
      <c r="BN36" s="19"/>
      <c r="BO36" s="19"/>
      <c r="BP36" s="19"/>
      <c r="BQ36" s="19"/>
      <c r="BR36" s="19">
        <v>1</v>
      </c>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f t="shared" si="2"/>
        <v>3</v>
      </c>
      <c r="CR36" s="62"/>
      <c r="CS36" s="62"/>
      <c r="CT36" s="62"/>
      <c r="CU36" s="62"/>
      <c r="CV36" s="62"/>
      <c r="CW36" s="62"/>
      <c r="CX36" s="62"/>
      <c r="CY36" s="62"/>
      <c r="CZ36" s="62"/>
      <c r="DA36" s="62"/>
      <c r="DB36" s="62"/>
      <c r="DC36" s="62"/>
      <c r="DD36" s="62"/>
      <c r="DE36" s="60"/>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row>
    <row r="37" spans="1:183" s="35" customFormat="1">
      <c r="A37" s="33" t="s">
        <v>297</v>
      </c>
      <c r="B37" s="34"/>
      <c r="C37" s="34"/>
      <c r="D37" s="34"/>
      <c r="E37" s="34"/>
      <c r="F37" s="34"/>
      <c r="G37" s="34"/>
      <c r="H37" s="34"/>
      <c r="I37" s="34"/>
      <c r="J37" s="34"/>
      <c r="K37" s="34"/>
      <c r="L37" s="34"/>
      <c r="M37" s="34"/>
      <c r="N37" s="34">
        <v>41</v>
      </c>
      <c r="O37" s="34"/>
      <c r="P37" s="34"/>
      <c r="Q37" s="34"/>
      <c r="R37" s="34"/>
      <c r="S37" s="34"/>
      <c r="T37" s="50"/>
      <c r="U37" s="50"/>
      <c r="V37" s="50"/>
      <c r="W37" s="34"/>
      <c r="X37" s="34"/>
      <c r="Y37" s="34"/>
      <c r="Z37" s="34"/>
      <c r="AA37" s="34">
        <v>7</v>
      </c>
      <c r="AB37" s="34"/>
      <c r="AC37" s="34">
        <v>23</v>
      </c>
      <c r="AD37" s="34">
        <v>1</v>
      </c>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f t="shared" si="4"/>
        <v>72</v>
      </c>
      <c r="BC37" s="33" t="s">
        <v>134</v>
      </c>
      <c r="BD37" s="34">
        <v>24</v>
      </c>
      <c r="BE37" s="34"/>
      <c r="BF37" s="34"/>
      <c r="BG37" s="34"/>
      <c r="BH37" s="34"/>
      <c r="BI37" s="34"/>
      <c r="BJ37" s="34"/>
      <c r="BK37" s="34"/>
      <c r="BL37" s="34"/>
      <c r="BM37" s="34"/>
      <c r="BN37" s="34"/>
      <c r="BO37" s="34"/>
      <c r="BP37" s="34"/>
      <c r="BQ37" s="34"/>
      <c r="BR37" s="34">
        <v>4</v>
      </c>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f t="shared" si="2"/>
        <v>28</v>
      </c>
      <c r="CR37" s="62"/>
      <c r="CS37" s="62"/>
      <c r="CT37" s="62"/>
      <c r="CU37" s="62"/>
      <c r="CV37" s="62"/>
      <c r="CW37" s="62"/>
      <c r="CX37" s="62"/>
      <c r="CY37" s="62"/>
      <c r="CZ37" s="62"/>
      <c r="DA37" s="62"/>
      <c r="DB37" s="62"/>
      <c r="DC37" s="62"/>
      <c r="DD37" s="62"/>
      <c r="DE37" s="60"/>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row>
    <row r="38" spans="1:183">
      <c r="A38" s="7" t="s">
        <v>135</v>
      </c>
      <c r="B38" s="19"/>
      <c r="C38" s="19"/>
      <c r="D38" s="19"/>
      <c r="E38" s="19"/>
      <c r="F38" s="19"/>
      <c r="G38" s="19"/>
      <c r="H38" s="19"/>
      <c r="I38" s="19">
        <v>11</v>
      </c>
      <c r="J38" s="19"/>
      <c r="K38" s="19"/>
      <c r="L38" s="19"/>
      <c r="M38" s="19"/>
      <c r="N38" s="19"/>
      <c r="O38" s="19"/>
      <c r="P38" s="19"/>
      <c r="Q38" s="19"/>
      <c r="R38" s="19"/>
      <c r="S38" s="19"/>
      <c r="T38" s="50"/>
      <c r="U38" s="50"/>
      <c r="V38" s="50"/>
      <c r="W38" s="19"/>
      <c r="X38" s="19"/>
      <c r="Y38" s="19"/>
      <c r="Z38" s="19"/>
      <c r="AA38" s="19"/>
      <c r="AB38" s="19"/>
      <c r="AC38" s="19">
        <v>10</v>
      </c>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f t="shared" si="4"/>
        <v>21</v>
      </c>
      <c r="BC38" s="7" t="s">
        <v>135</v>
      </c>
      <c r="BD38" s="19">
        <v>3</v>
      </c>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f t="shared" si="2"/>
        <v>3</v>
      </c>
      <c r="CR38" s="62"/>
      <c r="CS38" s="62"/>
      <c r="CT38" s="62"/>
      <c r="CU38" s="62"/>
      <c r="CV38" s="62"/>
      <c r="CW38" s="62"/>
      <c r="CX38" s="62"/>
      <c r="CY38" s="62"/>
      <c r="CZ38" s="62"/>
      <c r="DA38" s="62"/>
      <c r="DB38" s="62"/>
      <c r="DC38" s="62"/>
      <c r="DD38" s="62"/>
      <c r="DE38" s="60"/>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row>
    <row r="39" spans="1:183">
      <c r="A39" s="7" t="s">
        <v>100</v>
      </c>
      <c r="B39" s="19"/>
      <c r="C39" s="19"/>
      <c r="D39" s="19"/>
      <c r="E39" s="19"/>
      <c r="F39" s="19"/>
      <c r="G39" s="19"/>
      <c r="H39" s="19"/>
      <c r="I39" s="19"/>
      <c r="J39" s="19"/>
      <c r="K39" s="19"/>
      <c r="L39" s="19"/>
      <c r="M39" s="19"/>
      <c r="N39" s="19"/>
      <c r="O39" s="19"/>
      <c r="P39" s="19"/>
      <c r="Q39" s="19"/>
      <c r="R39" s="19"/>
      <c r="S39" s="19"/>
      <c r="T39" s="50"/>
      <c r="U39" s="50"/>
      <c r="V39" s="50"/>
      <c r="W39" s="19"/>
      <c r="X39" s="19">
        <v>40</v>
      </c>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f t="shared" si="4"/>
        <v>40</v>
      </c>
      <c r="BC39" s="7" t="s">
        <v>100</v>
      </c>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f t="shared" si="2"/>
        <v>0</v>
      </c>
      <c r="CR39" s="62"/>
      <c r="CS39" s="62"/>
      <c r="CT39" s="62"/>
      <c r="CU39" s="62"/>
      <c r="CV39" s="62"/>
      <c r="CW39" s="62"/>
      <c r="CX39" s="62"/>
      <c r="CY39" s="62"/>
      <c r="CZ39" s="62"/>
      <c r="DA39" s="62"/>
      <c r="DB39" s="62"/>
      <c r="DC39" s="62"/>
      <c r="DD39" s="62"/>
      <c r="DE39" s="60"/>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row>
    <row r="40" spans="1:183">
      <c r="A40" s="7" t="s">
        <v>118</v>
      </c>
      <c r="B40" s="19"/>
      <c r="C40" s="19"/>
      <c r="D40" s="19"/>
      <c r="E40" s="19"/>
      <c r="F40" s="19"/>
      <c r="G40" s="19"/>
      <c r="H40" s="19"/>
      <c r="I40" s="19"/>
      <c r="J40" s="19"/>
      <c r="K40" s="19"/>
      <c r="L40" s="19"/>
      <c r="M40" s="19"/>
      <c r="N40" s="19"/>
      <c r="O40" s="19"/>
      <c r="P40" s="19"/>
      <c r="Q40" s="19"/>
      <c r="R40" s="19"/>
      <c r="S40" s="19"/>
      <c r="T40" s="50"/>
      <c r="U40" s="50"/>
      <c r="V40" s="50"/>
      <c r="W40" s="19"/>
      <c r="X40" s="19">
        <v>60</v>
      </c>
      <c r="Y40" s="19"/>
      <c r="Z40" s="19"/>
      <c r="AA40" s="19"/>
      <c r="AB40" s="19"/>
      <c r="AC40" s="19"/>
      <c r="AD40" s="19">
        <v>4</v>
      </c>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f t="shared" si="4"/>
        <v>64</v>
      </c>
      <c r="BC40" s="7" t="s">
        <v>118</v>
      </c>
      <c r="BD40" s="19">
        <v>4</v>
      </c>
      <c r="BE40" s="19"/>
      <c r="BF40" s="19"/>
      <c r="BG40" s="19"/>
      <c r="BH40" s="19"/>
      <c r="BI40" s="19"/>
      <c r="BJ40" s="19"/>
      <c r="BK40" s="19"/>
      <c r="BL40" s="19"/>
      <c r="BM40" s="19"/>
      <c r="BN40" s="19"/>
      <c r="BO40" s="19">
        <v>150</v>
      </c>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f t="shared" ref="CQ40:CQ73" si="5">SUM(BD40:CP40)</f>
        <v>154</v>
      </c>
      <c r="CR40" s="62"/>
      <c r="CS40" s="62"/>
      <c r="CT40" s="62"/>
      <c r="CU40" s="62"/>
      <c r="CV40" s="62"/>
      <c r="CW40" s="62"/>
      <c r="CX40" s="62"/>
      <c r="CY40" s="62"/>
      <c r="CZ40" s="62"/>
      <c r="DA40" s="62"/>
      <c r="DB40" s="62"/>
      <c r="DC40" s="62"/>
      <c r="DD40" s="62"/>
      <c r="DE40" s="60"/>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row>
    <row r="41" spans="1:183">
      <c r="A41" s="7" t="s">
        <v>101</v>
      </c>
      <c r="B41" s="19"/>
      <c r="C41" s="19"/>
      <c r="D41" s="19"/>
      <c r="E41" s="19"/>
      <c r="F41" s="19"/>
      <c r="G41" s="19"/>
      <c r="H41" s="19"/>
      <c r="I41" s="19"/>
      <c r="J41" s="19"/>
      <c r="K41" s="19"/>
      <c r="L41" s="19"/>
      <c r="M41" s="19"/>
      <c r="N41" s="19"/>
      <c r="O41" s="19"/>
      <c r="P41" s="19"/>
      <c r="Q41" s="19"/>
      <c r="R41" s="19"/>
      <c r="S41" s="19"/>
      <c r="T41" s="50"/>
      <c r="U41" s="50"/>
      <c r="V41" s="50"/>
      <c r="W41" s="19"/>
      <c r="X41" s="19">
        <v>10</v>
      </c>
      <c r="Y41" s="19"/>
      <c r="Z41" s="19"/>
      <c r="AA41" s="19"/>
      <c r="AB41" s="19"/>
      <c r="AC41" s="19">
        <v>1</v>
      </c>
      <c r="AD41" s="19">
        <v>1</v>
      </c>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f t="shared" si="4"/>
        <v>12</v>
      </c>
      <c r="BC41" s="7" t="s">
        <v>101</v>
      </c>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f t="shared" si="5"/>
        <v>0</v>
      </c>
      <c r="CR41" s="62"/>
      <c r="CS41" s="62"/>
      <c r="CT41" s="62"/>
      <c r="CU41" s="62"/>
      <c r="CV41" s="62"/>
      <c r="CW41" s="62"/>
      <c r="CX41" s="62"/>
      <c r="CY41" s="62"/>
      <c r="CZ41" s="62"/>
      <c r="DA41" s="62"/>
      <c r="DB41" s="62"/>
      <c r="DC41" s="62"/>
      <c r="DD41" s="62"/>
      <c r="DE41" s="60"/>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row>
    <row r="42" spans="1:183" s="44" customFormat="1">
      <c r="A42" s="45" t="s">
        <v>111</v>
      </c>
      <c r="B42" s="43"/>
      <c r="C42" s="43"/>
      <c r="D42" s="43"/>
      <c r="E42" s="43"/>
      <c r="F42" s="43"/>
      <c r="G42" s="43"/>
      <c r="H42" s="43"/>
      <c r="I42" s="43"/>
      <c r="J42" s="43"/>
      <c r="K42" s="43"/>
      <c r="L42" s="43"/>
      <c r="M42" s="43"/>
      <c r="N42" s="43"/>
      <c r="O42" s="43"/>
      <c r="P42" s="43"/>
      <c r="Q42" s="43"/>
      <c r="R42" s="43"/>
      <c r="S42" s="43"/>
      <c r="T42" s="50"/>
      <c r="U42" s="50"/>
      <c r="V42" s="50"/>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f t="shared" si="4"/>
        <v>0</v>
      </c>
      <c r="BC42" s="45" t="s">
        <v>111</v>
      </c>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f t="shared" si="5"/>
        <v>0</v>
      </c>
      <c r="CR42" s="63"/>
      <c r="CS42" s="63"/>
      <c r="CT42" s="63"/>
      <c r="CU42" s="63"/>
      <c r="CV42" s="63"/>
      <c r="CW42" s="63"/>
      <c r="CX42" s="63"/>
      <c r="CY42" s="63"/>
      <c r="CZ42" s="63"/>
      <c r="DA42" s="63"/>
      <c r="DB42" s="63"/>
      <c r="DC42" s="63"/>
      <c r="DD42" s="63"/>
      <c r="DE42" s="61"/>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row>
    <row r="43" spans="1:183" s="35" customFormat="1">
      <c r="A43" s="37" t="s">
        <v>296</v>
      </c>
      <c r="B43" s="34"/>
      <c r="C43" s="34"/>
      <c r="D43" s="34"/>
      <c r="E43" s="34"/>
      <c r="F43" s="34"/>
      <c r="G43" s="34"/>
      <c r="H43" s="34"/>
      <c r="I43" s="34"/>
      <c r="J43" s="34"/>
      <c r="K43" s="34"/>
      <c r="L43" s="34"/>
      <c r="M43" s="34"/>
      <c r="N43" s="34"/>
      <c r="O43" s="34"/>
      <c r="P43" s="34"/>
      <c r="Q43" s="34"/>
      <c r="R43" s="34"/>
      <c r="S43" s="34"/>
      <c r="T43" s="50"/>
      <c r="U43" s="50">
        <v>5</v>
      </c>
      <c r="V43" s="50"/>
      <c r="W43" s="34"/>
      <c r="X43" s="34">
        <v>97</v>
      </c>
      <c r="Y43" s="34"/>
      <c r="Z43" s="34"/>
      <c r="AA43" s="34"/>
      <c r="AB43" s="34"/>
      <c r="AC43" s="34"/>
      <c r="AD43" s="34">
        <v>6</v>
      </c>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f t="shared" si="4"/>
        <v>108</v>
      </c>
      <c r="BC43" s="37" t="s">
        <v>102</v>
      </c>
      <c r="BD43" s="34">
        <v>3</v>
      </c>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43">
        <f t="shared" si="5"/>
        <v>3</v>
      </c>
      <c r="CR43" s="62"/>
      <c r="CS43" s="62"/>
      <c r="CT43" s="62"/>
      <c r="CU43" s="62"/>
      <c r="CV43" s="62"/>
      <c r="CW43" s="62"/>
      <c r="CX43" s="62"/>
      <c r="CY43" s="62"/>
      <c r="CZ43" s="62"/>
      <c r="DA43" s="62"/>
      <c r="DB43" s="62"/>
      <c r="DC43" s="62"/>
      <c r="DD43" s="62"/>
      <c r="DE43" s="60"/>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row>
    <row r="44" spans="1:183">
      <c r="A44" s="10" t="s">
        <v>112</v>
      </c>
      <c r="B44" s="19"/>
      <c r="C44" s="19"/>
      <c r="D44" s="19"/>
      <c r="E44" s="19"/>
      <c r="F44" s="19"/>
      <c r="G44" s="19"/>
      <c r="H44" s="19"/>
      <c r="I44" s="19"/>
      <c r="J44" s="19"/>
      <c r="K44" s="19"/>
      <c r="L44" s="19"/>
      <c r="M44" s="19"/>
      <c r="N44" s="19"/>
      <c r="O44" s="19"/>
      <c r="P44" s="19"/>
      <c r="Q44" s="19"/>
      <c r="R44" s="19"/>
      <c r="S44" s="19"/>
      <c r="T44" s="50"/>
      <c r="U44" s="50"/>
      <c r="V44" s="50"/>
      <c r="W44" s="19"/>
      <c r="X44" s="19">
        <v>30</v>
      </c>
      <c r="Y44" s="19"/>
      <c r="Z44" s="19"/>
      <c r="AA44" s="19"/>
      <c r="AB44" s="19"/>
      <c r="AC44" s="19">
        <v>1</v>
      </c>
      <c r="AD44" s="19">
        <v>2</v>
      </c>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f t="shared" si="4"/>
        <v>33</v>
      </c>
      <c r="BC44" s="10" t="s">
        <v>112</v>
      </c>
      <c r="BD44" s="19">
        <v>4</v>
      </c>
      <c r="BE44" s="19"/>
      <c r="BF44" s="19"/>
      <c r="BG44" s="19"/>
      <c r="BH44" s="19"/>
      <c r="BI44" s="19"/>
      <c r="BJ44" s="19"/>
      <c r="BK44" s="19"/>
      <c r="BL44" s="19"/>
      <c r="BM44" s="19"/>
      <c r="BN44" s="19"/>
      <c r="BO44" s="19"/>
      <c r="BP44" s="19"/>
      <c r="BQ44" s="19"/>
      <c r="BR44" s="19"/>
      <c r="BS44" s="19"/>
      <c r="BT44" s="19"/>
      <c r="BU44" s="19">
        <v>1</v>
      </c>
      <c r="BV44" s="19"/>
      <c r="BW44" s="19"/>
      <c r="BX44" s="19"/>
      <c r="BY44" s="19"/>
      <c r="BZ44" s="19"/>
      <c r="CA44" s="19"/>
      <c r="CB44" s="19"/>
      <c r="CC44" s="19"/>
      <c r="CD44" s="19"/>
      <c r="CE44" s="19"/>
      <c r="CF44" s="19"/>
      <c r="CG44" s="19"/>
      <c r="CH44" s="19"/>
      <c r="CI44" s="19"/>
      <c r="CJ44" s="19"/>
      <c r="CK44" s="19"/>
      <c r="CL44" s="19"/>
      <c r="CM44" s="19"/>
      <c r="CN44" s="19"/>
      <c r="CO44" s="19"/>
      <c r="CP44" s="19"/>
      <c r="CQ44" s="43">
        <f t="shared" si="5"/>
        <v>5</v>
      </c>
      <c r="CR44" s="62"/>
      <c r="CS44" s="62"/>
      <c r="CT44" s="62"/>
      <c r="CU44" s="62"/>
      <c r="CV44" s="62"/>
      <c r="CW44" s="62"/>
      <c r="CX44" s="62"/>
      <c r="CY44" s="62"/>
      <c r="CZ44" s="62"/>
      <c r="DA44" s="62"/>
      <c r="DB44" s="62"/>
      <c r="DC44" s="62"/>
      <c r="DD44" s="62"/>
      <c r="DE44" s="60"/>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row>
    <row r="45" spans="1:183">
      <c r="A45" s="9" t="s">
        <v>103</v>
      </c>
      <c r="B45" s="19"/>
      <c r="C45" s="19">
        <v>3</v>
      </c>
      <c r="D45" s="19"/>
      <c r="E45" s="19"/>
      <c r="F45" s="19"/>
      <c r="G45" s="19"/>
      <c r="H45" s="19"/>
      <c r="I45" s="19"/>
      <c r="J45" s="19"/>
      <c r="K45" s="19"/>
      <c r="L45" s="19"/>
      <c r="M45" s="19"/>
      <c r="N45" s="19"/>
      <c r="O45" s="19"/>
      <c r="P45" s="19"/>
      <c r="Q45" s="19"/>
      <c r="R45" s="19"/>
      <c r="S45" s="19"/>
      <c r="T45" s="50"/>
      <c r="U45" s="50"/>
      <c r="V45" s="50"/>
      <c r="W45" s="19"/>
      <c r="X45" s="19">
        <v>179</v>
      </c>
      <c r="Y45" s="19"/>
      <c r="Z45" s="19"/>
      <c r="AA45" s="19"/>
      <c r="AB45" s="19"/>
      <c r="AC45" s="19">
        <v>11</v>
      </c>
      <c r="AD45" s="19">
        <v>16</v>
      </c>
      <c r="AE45" s="19"/>
      <c r="AF45" s="19"/>
      <c r="AG45" s="19"/>
      <c r="AH45" s="19"/>
      <c r="AI45" s="19"/>
      <c r="AJ45" s="19"/>
      <c r="AK45" s="19"/>
      <c r="AL45" s="19"/>
      <c r="AM45" s="19"/>
      <c r="AN45" s="19"/>
      <c r="AO45" s="19"/>
      <c r="AP45" s="19"/>
      <c r="AQ45" s="19"/>
      <c r="AR45" s="19"/>
      <c r="AS45" s="19"/>
      <c r="AT45" s="19">
        <v>1</v>
      </c>
      <c r="AU45" s="19"/>
      <c r="AV45" s="19"/>
      <c r="AW45" s="19">
        <v>1</v>
      </c>
      <c r="AX45" s="19"/>
      <c r="AY45" s="19"/>
      <c r="AZ45" s="19"/>
      <c r="BA45" s="19"/>
      <c r="BB45" s="19">
        <f t="shared" si="4"/>
        <v>211</v>
      </c>
      <c r="BC45" s="9" t="s">
        <v>103</v>
      </c>
      <c r="BD45" s="19">
        <v>4</v>
      </c>
      <c r="BE45" s="19"/>
      <c r="BF45" s="19"/>
      <c r="BG45" s="19"/>
      <c r="BH45" s="19"/>
      <c r="BI45" s="19"/>
      <c r="BJ45" s="19"/>
      <c r="BK45" s="19"/>
      <c r="BL45" s="19"/>
      <c r="BM45" s="19"/>
      <c r="BN45" s="19" t="s">
        <v>150</v>
      </c>
      <c r="BO45" s="19" t="s">
        <v>150</v>
      </c>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43">
        <f t="shared" si="5"/>
        <v>4</v>
      </c>
      <c r="CR45" s="62"/>
      <c r="CS45" s="62"/>
      <c r="CT45" s="62"/>
      <c r="CU45" s="62"/>
      <c r="CV45" s="62"/>
      <c r="CW45" s="62"/>
      <c r="CX45" s="62"/>
      <c r="CY45" s="62"/>
      <c r="CZ45" s="62"/>
      <c r="DA45" s="62"/>
      <c r="DB45" s="62"/>
      <c r="DC45" s="62"/>
      <c r="DD45" s="62"/>
      <c r="DE45" s="60"/>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row>
    <row r="46" spans="1:183">
      <c r="A46" s="9" t="s">
        <v>231</v>
      </c>
      <c r="B46" s="19"/>
      <c r="C46" s="19"/>
      <c r="D46" s="19"/>
      <c r="E46" s="19"/>
      <c r="F46" s="19"/>
      <c r="G46" s="19"/>
      <c r="H46" s="19"/>
      <c r="I46" s="19"/>
      <c r="J46" s="19"/>
      <c r="K46" s="19"/>
      <c r="L46" s="19"/>
      <c r="M46" s="19"/>
      <c r="N46" s="19"/>
      <c r="O46" s="19"/>
      <c r="P46" s="19"/>
      <c r="Q46" s="19"/>
      <c r="R46" s="19"/>
      <c r="S46" s="19"/>
      <c r="T46" s="50"/>
      <c r="U46" s="50"/>
      <c r="V46" s="50"/>
      <c r="W46" s="19"/>
      <c r="X46" s="19">
        <v>5</v>
      </c>
      <c r="Y46" s="19"/>
      <c r="Z46" s="19"/>
      <c r="AA46" s="19"/>
      <c r="AB46" s="19"/>
      <c r="AC46" s="19">
        <v>1</v>
      </c>
      <c r="AD46" s="19">
        <v>1</v>
      </c>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f t="shared" si="4"/>
        <v>7</v>
      </c>
      <c r="BC46" s="9" t="s">
        <v>231</v>
      </c>
      <c r="BD46" s="19">
        <v>4</v>
      </c>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43">
        <f t="shared" si="5"/>
        <v>4</v>
      </c>
      <c r="CR46" s="62"/>
      <c r="CS46" s="62"/>
      <c r="CT46" s="62"/>
      <c r="CU46" s="62"/>
      <c r="CV46" s="62"/>
      <c r="CW46" s="62"/>
      <c r="CX46" s="62"/>
      <c r="CY46" s="62"/>
      <c r="CZ46" s="62"/>
      <c r="DA46" s="62"/>
      <c r="DB46" s="62"/>
      <c r="DC46" s="62"/>
      <c r="DD46" s="62"/>
      <c r="DE46" s="60"/>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row>
    <row r="47" spans="1:183">
      <c r="A47" s="9" t="s">
        <v>117</v>
      </c>
      <c r="B47" s="19"/>
      <c r="C47" s="19"/>
      <c r="D47" s="19"/>
      <c r="E47" s="19"/>
      <c r="F47" s="19"/>
      <c r="G47" s="19"/>
      <c r="H47" s="19"/>
      <c r="I47" s="19"/>
      <c r="J47" s="19"/>
      <c r="K47" s="19">
        <v>48</v>
      </c>
      <c r="L47" s="19"/>
      <c r="M47" s="19"/>
      <c r="N47" s="19"/>
      <c r="O47" s="19"/>
      <c r="P47" s="19"/>
      <c r="Q47" s="19"/>
      <c r="R47" s="19"/>
      <c r="S47" s="19"/>
      <c r="T47" s="50"/>
      <c r="U47" s="50"/>
      <c r="V47" s="50"/>
      <c r="W47" s="19"/>
      <c r="X47" s="19"/>
      <c r="Y47" s="19"/>
      <c r="Z47" s="19"/>
      <c r="AA47" s="19"/>
      <c r="AB47" s="19"/>
      <c r="AC47" s="19">
        <v>1</v>
      </c>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f t="shared" si="4"/>
        <v>49</v>
      </c>
      <c r="BC47" s="9" t="s">
        <v>117</v>
      </c>
      <c r="BD47" s="19"/>
      <c r="BE47" s="19"/>
      <c r="BF47" s="19"/>
      <c r="BG47" s="19"/>
      <c r="BH47" s="19"/>
      <c r="BI47" s="19"/>
      <c r="BJ47" s="19"/>
      <c r="BK47" s="19"/>
      <c r="BL47" s="19"/>
      <c r="BM47" s="19"/>
      <c r="BN47" s="19"/>
      <c r="BO47" s="19">
        <v>40</v>
      </c>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f t="shared" si="5"/>
        <v>40</v>
      </c>
      <c r="CR47" s="62"/>
      <c r="CS47" s="62"/>
      <c r="CT47" s="62"/>
      <c r="CU47" s="62"/>
      <c r="CV47" s="62"/>
      <c r="CW47" s="62"/>
      <c r="CX47" s="62"/>
      <c r="CY47" s="62"/>
      <c r="CZ47" s="62"/>
      <c r="DA47" s="62"/>
      <c r="DB47" s="62"/>
      <c r="DC47" s="62"/>
      <c r="DD47" s="62"/>
      <c r="DE47" s="60"/>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row>
    <row r="48" spans="1:183">
      <c r="A48" s="9" t="s">
        <v>104</v>
      </c>
      <c r="B48" s="19"/>
      <c r="C48" s="19"/>
      <c r="D48" s="19"/>
      <c r="E48" s="19"/>
      <c r="F48" s="19"/>
      <c r="G48" s="19"/>
      <c r="H48" s="19"/>
      <c r="I48" s="19"/>
      <c r="J48" s="19"/>
      <c r="K48" s="19"/>
      <c r="L48" s="19"/>
      <c r="M48" s="19"/>
      <c r="N48" s="19"/>
      <c r="O48" s="19"/>
      <c r="P48" s="19"/>
      <c r="Q48" s="19"/>
      <c r="R48" s="19"/>
      <c r="S48" s="19"/>
      <c r="T48" s="50">
        <v>1</v>
      </c>
      <c r="U48" s="50"/>
      <c r="V48" s="50"/>
      <c r="W48" s="19"/>
      <c r="X48" s="19">
        <v>40</v>
      </c>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f t="shared" si="4"/>
        <v>41</v>
      </c>
      <c r="BC48" s="9" t="s">
        <v>104</v>
      </c>
      <c r="BD48" s="19">
        <v>2</v>
      </c>
      <c r="BE48" s="19"/>
      <c r="BF48" s="19"/>
      <c r="BG48" s="19"/>
      <c r="BH48" s="19"/>
      <c r="BI48" s="19"/>
      <c r="BJ48" s="19"/>
      <c r="BK48" s="19"/>
      <c r="BL48" s="19"/>
      <c r="BM48" s="19"/>
      <c r="BN48" s="19">
        <v>2</v>
      </c>
      <c r="BO48" s="19">
        <v>5</v>
      </c>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f t="shared" si="5"/>
        <v>9</v>
      </c>
      <c r="CR48" s="62"/>
      <c r="CS48" s="62"/>
      <c r="CT48" s="62"/>
      <c r="CU48" s="62"/>
      <c r="CV48" s="62"/>
      <c r="CW48" s="62"/>
      <c r="CX48" s="62"/>
      <c r="CY48" s="62"/>
      <c r="CZ48" s="62"/>
      <c r="DA48" s="62"/>
      <c r="DB48" s="62"/>
      <c r="DC48" s="62"/>
      <c r="DD48" s="62"/>
      <c r="DE48" s="60"/>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row>
    <row r="49" spans="1:183" s="44" customFormat="1">
      <c r="A49" s="45" t="s">
        <v>225</v>
      </c>
      <c r="B49" s="43"/>
      <c r="C49" s="43"/>
      <c r="D49" s="43"/>
      <c r="E49" s="43"/>
      <c r="F49" s="43"/>
      <c r="G49" s="43"/>
      <c r="H49" s="43"/>
      <c r="I49" s="43"/>
      <c r="J49" s="43"/>
      <c r="K49" s="43"/>
      <c r="L49" s="43"/>
      <c r="M49" s="43"/>
      <c r="N49" s="43"/>
      <c r="O49" s="43"/>
      <c r="P49" s="43"/>
      <c r="Q49" s="43"/>
      <c r="R49" s="43"/>
      <c r="S49" s="43"/>
      <c r="T49" s="50"/>
      <c r="U49" s="50"/>
      <c r="V49" s="50"/>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f t="shared" si="4"/>
        <v>0</v>
      </c>
      <c r="BC49" s="45" t="s">
        <v>113</v>
      </c>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f t="shared" si="5"/>
        <v>0</v>
      </c>
      <c r="CR49" s="63"/>
      <c r="CS49" s="63"/>
      <c r="CT49" s="63"/>
      <c r="CU49" s="63"/>
      <c r="CV49" s="63"/>
      <c r="CW49" s="63"/>
      <c r="CX49" s="63"/>
      <c r="CY49" s="63"/>
      <c r="CZ49" s="63"/>
      <c r="DA49" s="63"/>
      <c r="DB49" s="63"/>
      <c r="DC49" s="63"/>
      <c r="DD49" s="63"/>
      <c r="DE49" s="61"/>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row>
    <row r="50" spans="1:183">
      <c r="A50" s="8" t="s">
        <v>136</v>
      </c>
      <c r="B50" s="19">
        <v>1</v>
      </c>
      <c r="C50" s="19"/>
      <c r="D50" s="19"/>
      <c r="E50" s="19"/>
      <c r="F50" s="19"/>
      <c r="G50" s="19"/>
      <c r="H50" s="19"/>
      <c r="I50" s="19"/>
      <c r="J50" s="19"/>
      <c r="K50" s="19"/>
      <c r="L50" s="19"/>
      <c r="M50" s="19"/>
      <c r="N50" s="19"/>
      <c r="O50" s="19"/>
      <c r="P50" s="19"/>
      <c r="Q50" s="19"/>
      <c r="R50" s="19">
        <v>1</v>
      </c>
      <c r="S50" s="19"/>
      <c r="T50" s="50"/>
      <c r="U50" s="50"/>
      <c r="V50" s="50"/>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f t="shared" si="4"/>
        <v>2</v>
      </c>
      <c r="BC50" s="8" t="s">
        <v>136</v>
      </c>
      <c r="BD50" s="19">
        <v>5</v>
      </c>
      <c r="BE50" s="19"/>
      <c r="BF50" s="19"/>
      <c r="BG50" s="19"/>
      <c r="BH50" s="19"/>
      <c r="BI50" s="19"/>
      <c r="BJ50" s="19"/>
      <c r="BK50" s="19"/>
      <c r="BL50" s="19"/>
      <c r="BM50" s="19"/>
      <c r="BN50" s="19"/>
      <c r="BO50" s="19"/>
      <c r="BP50" s="19"/>
      <c r="BQ50" s="19"/>
      <c r="BR50" s="19">
        <v>3</v>
      </c>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f t="shared" si="5"/>
        <v>8</v>
      </c>
      <c r="CR50" s="20"/>
      <c r="CS50" s="20"/>
      <c r="CT50" s="20"/>
      <c r="CU50" s="20"/>
      <c r="CV50" s="20"/>
      <c r="CW50" s="20"/>
      <c r="CX50" s="20"/>
      <c r="CY50" s="20"/>
      <c r="CZ50" s="20"/>
      <c r="DA50" s="20"/>
      <c r="DB50" s="20"/>
      <c r="DC50" s="20"/>
      <c r="DD50" s="20"/>
    </row>
    <row r="51" spans="1:183">
      <c r="A51" s="21" t="s">
        <v>137</v>
      </c>
      <c r="B51" s="19"/>
      <c r="C51" s="19"/>
      <c r="D51" s="19"/>
      <c r="E51" s="19"/>
      <c r="F51" s="19"/>
      <c r="G51" s="19"/>
      <c r="H51" s="19"/>
      <c r="I51" s="19"/>
      <c r="J51" s="19"/>
      <c r="K51" s="19"/>
      <c r="L51" s="19"/>
      <c r="M51" s="19"/>
      <c r="N51" s="19"/>
      <c r="O51" s="19"/>
      <c r="P51" s="19"/>
      <c r="Q51" s="19"/>
      <c r="R51" s="19"/>
      <c r="S51" s="19"/>
      <c r="T51" s="50"/>
      <c r="U51" s="50"/>
      <c r="V51" s="50"/>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f t="shared" si="4"/>
        <v>0</v>
      </c>
      <c r="BC51" s="21" t="s">
        <v>137</v>
      </c>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f t="shared" si="5"/>
        <v>0</v>
      </c>
      <c r="CR51" s="20"/>
      <c r="CS51" s="20"/>
      <c r="CT51" s="20"/>
      <c r="CU51" s="20"/>
      <c r="CV51" s="20"/>
      <c r="CW51" s="20"/>
      <c r="CX51" s="20"/>
      <c r="CY51" s="20"/>
      <c r="CZ51" s="20"/>
      <c r="DA51" s="20"/>
      <c r="DB51" s="20"/>
      <c r="DC51" s="20"/>
      <c r="DD51" s="20"/>
    </row>
    <row r="52" spans="1:183">
      <c r="A52" s="11" t="s">
        <v>114</v>
      </c>
      <c r="B52" s="19"/>
      <c r="C52" s="19"/>
      <c r="D52" s="19"/>
      <c r="E52" s="19"/>
      <c r="F52" s="19"/>
      <c r="G52" s="19"/>
      <c r="H52" s="19"/>
      <c r="I52" s="19"/>
      <c r="J52" s="19"/>
      <c r="K52" s="19"/>
      <c r="L52" s="19"/>
      <c r="M52" s="19"/>
      <c r="N52" s="19"/>
      <c r="O52" s="19"/>
      <c r="P52" s="19"/>
      <c r="Q52" s="19"/>
      <c r="R52" s="19"/>
      <c r="S52" s="19"/>
      <c r="T52" s="50"/>
      <c r="U52" s="50"/>
      <c r="V52" s="50"/>
      <c r="W52" s="19"/>
      <c r="X52" s="19">
        <v>4</v>
      </c>
      <c r="Y52" s="19"/>
      <c r="Z52" s="19"/>
      <c r="AA52" s="19"/>
      <c r="AB52" s="19"/>
      <c r="AC52" s="19">
        <v>1</v>
      </c>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f t="shared" si="4"/>
        <v>5</v>
      </c>
      <c r="BC52" s="11" t="s">
        <v>114</v>
      </c>
      <c r="BD52" s="19">
        <v>4</v>
      </c>
      <c r="BE52" s="19"/>
      <c r="BF52" s="19"/>
      <c r="BG52" s="19"/>
      <c r="BH52" s="19"/>
      <c r="BI52" s="19"/>
      <c r="BJ52" s="19"/>
      <c r="BK52" s="19"/>
      <c r="BL52" s="19"/>
      <c r="BM52" s="19"/>
      <c r="BN52" s="19">
        <v>50</v>
      </c>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f t="shared" si="5"/>
        <v>54</v>
      </c>
      <c r="CR52" s="20"/>
      <c r="CS52" s="20"/>
      <c r="CT52" s="20"/>
      <c r="CU52" s="20"/>
      <c r="CV52" s="20"/>
      <c r="CW52" s="20"/>
      <c r="CX52" s="20"/>
      <c r="CY52" s="20"/>
      <c r="CZ52" s="20"/>
      <c r="DA52" s="20"/>
      <c r="DB52" s="20"/>
      <c r="DC52" s="20"/>
      <c r="DD52" s="20"/>
    </row>
    <row r="53" spans="1:183">
      <c r="A53" s="11" t="s">
        <v>115</v>
      </c>
      <c r="B53" s="19"/>
      <c r="C53" s="19"/>
      <c r="D53" s="19"/>
      <c r="E53" s="19"/>
      <c r="F53" s="19"/>
      <c r="G53" s="19"/>
      <c r="H53" s="19"/>
      <c r="I53" s="19"/>
      <c r="J53" s="19"/>
      <c r="K53" s="19"/>
      <c r="L53" s="19"/>
      <c r="M53" s="19"/>
      <c r="N53" s="19"/>
      <c r="O53" s="19"/>
      <c r="P53" s="19"/>
      <c r="Q53" s="19"/>
      <c r="R53" s="19"/>
      <c r="S53" s="19"/>
      <c r="T53" s="50"/>
      <c r="U53" s="50"/>
      <c r="V53" s="50"/>
      <c r="W53" s="19"/>
      <c r="X53" s="19">
        <v>6</v>
      </c>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v>1</v>
      </c>
      <c r="AZ53" s="19"/>
      <c r="BA53" s="19"/>
      <c r="BB53" s="19">
        <f t="shared" si="4"/>
        <v>7</v>
      </c>
      <c r="BC53" s="11" t="s">
        <v>115</v>
      </c>
      <c r="BD53" s="19">
        <v>1</v>
      </c>
      <c r="BE53" s="19"/>
      <c r="BF53" s="19"/>
      <c r="BG53" s="19"/>
      <c r="BH53" s="19"/>
      <c r="BI53" s="19"/>
      <c r="BJ53" s="19"/>
      <c r="BK53" s="19"/>
      <c r="BL53" s="19">
        <v>1</v>
      </c>
      <c r="BM53" s="19"/>
      <c r="BN53" s="19"/>
      <c r="BO53" s="19">
        <v>5</v>
      </c>
      <c r="BP53" s="19"/>
      <c r="BQ53" s="19"/>
      <c r="BR53" s="19">
        <v>3</v>
      </c>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f t="shared" si="5"/>
        <v>10</v>
      </c>
      <c r="CR53" s="20"/>
      <c r="CS53" s="20"/>
      <c r="CT53" s="20"/>
      <c r="CU53" s="20"/>
      <c r="CV53" s="20"/>
      <c r="CW53" s="20"/>
      <c r="CX53" s="20"/>
      <c r="CY53" s="20"/>
      <c r="CZ53" s="20"/>
      <c r="DA53" s="20"/>
      <c r="DB53" s="20"/>
      <c r="DC53" s="20"/>
      <c r="DD53" s="20"/>
    </row>
    <row r="54" spans="1:183">
      <c r="A54" s="22" t="s">
        <v>139</v>
      </c>
      <c r="B54" s="19"/>
      <c r="C54" s="19"/>
      <c r="D54" s="19"/>
      <c r="E54" s="19"/>
      <c r="F54" s="19"/>
      <c r="G54" s="19"/>
      <c r="H54" s="19"/>
      <c r="I54" s="19"/>
      <c r="J54" s="19"/>
      <c r="K54" s="19"/>
      <c r="L54" s="19"/>
      <c r="M54" s="19"/>
      <c r="N54" s="19"/>
      <c r="O54" s="19"/>
      <c r="P54" s="19"/>
      <c r="Q54" s="19"/>
      <c r="R54" s="19"/>
      <c r="S54" s="19"/>
      <c r="T54" s="50"/>
      <c r="U54" s="50"/>
      <c r="V54" s="50"/>
      <c r="W54" s="19"/>
      <c r="X54" s="19">
        <v>2</v>
      </c>
      <c r="Y54" s="19"/>
      <c r="Z54" s="19"/>
      <c r="AA54" s="19"/>
      <c r="AB54" s="19"/>
      <c r="AC54" s="19"/>
      <c r="AD54" s="19">
        <v>2</v>
      </c>
      <c r="AE54" s="19"/>
      <c r="AF54" s="19"/>
      <c r="AG54" s="19"/>
      <c r="AH54" s="19"/>
      <c r="AI54" s="19"/>
      <c r="AJ54" s="19"/>
      <c r="AK54" s="19"/>
      <c r="AL54" s="19"/>
      <c r="AM54" s="19"/>
      <c r="AN54" s="19"/>
      <c r="AO54" s="19"/>
      <c r="AP54" s="19"/>
      <c r="AQ54" s="19"/>
      <c r="AR54" s="19"/>
      <c r="AS54" s="19"/>
      <c r="AT54" s="19"/>
      <c r="AU54" s="19"/>
      <c r="AV54" s="19"/>
      <c r="AW54" s="19"/>
      <c r="AX54" s="19"/>
      <c r="AY54" s="19">
        <v>1</v>
      </c>
      <c r="AZ54" s="19"/>
      <c r="BA54" s="19"/>
      <c r="BB54" s="19">
        <f t="shared" si="4"/>
        <v>5</v>
      </c>
      <c r="BC54" s="22" t="s">
        <v>139</v>
      </c>
      <c r="BD54" s="19">
        <v>2</v>
      </c>
      <c r="BE54" s="19"/>
      <c r="BF54" s="19"/>
      <c r="BG54" s="19"/>
      <c r="BH54" s="19"/>
      <c r="BI54" s="19"/>
      <c r="BJ54" s="19"/>
      <c r="BK54" s="19">
        <v>2</v>
      </c>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f t="shared" si="5"/>
        <v>4</v>
      </c>
    </row>
    <row r="55" spans="1:183">
      <c r="A55" s="7" t="s">
        <v>138</v>
      </c>
      <c r="B55" s="19"/>
      <c r="C55" s="19"/>
      <c r="D55" s="19"/>
      <c r="E55" s="19"/>
      <c r="F55" s="19"/>
      <c r="G55" s="19"/>
      <c r="H55" s="19"/>
      <c r="I55" s="19"/>
      <c r="J55" s="19"/>
      <c r="K55" s="19"/>
      <c r="L55" s="19"/>
      <c r="M55" s="19"/>
      <c r="N55" s="19"/>
      <c r="O55" s="19"/>
      <c r="P55" s="19"/>
      <c r="Q55" s="19"/>
      <c r="R55" s="19"/>
      <c r="S55" s="19"/>
      <c r="T55" s="50"/>
      <c r="U55" s="50"/>
      <c r="V55" s="50"/>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f t="shared" si="4"/>
        <v>0</v>
      </c>
      <c r="BC55" s="7" t="s">
        <v>138</v>
      </c>
      <c r="BD55" s="19">
        <v>3</v>
      </c>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f t="shared" si="5"/>
        <v>3</v>
      </c>
    </row>
    <row r="56" spans="1:183" s="44" customFormat="1">
      <c r="A56" s="45" t="s">
        <v>224</v>
      </c>
      <c r="B56" s="43"/>
      <c r="C56" s="43"/>
      <c r="D56" s="43"/>
      <c r="E56" s="43"/>
      <c r="F56" s="43"/>
      <c r="G56" s="43"/>
      <c r="H56" s="43"/>
      <c r="I56" s="43"/>
      <c r="J56" s="43"/>
      <c r="K56" s="43"/>
      <c r="L56" s="43"/>
      <c r="M56" s="43"/>
      <c r="N56" s="43"/>
      <c r="O56" s="43"/>
      <c r="P56" s="43"/>
      <c r="Q56" s="43"/>
      <c r="R56" s="43"/>
      <c r="S56" s="43"/>
      <c r="T56" s="50"/>
      <c r="U56" s="50"/>
      <c r="V56" s="50"/>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f t="shared" si="4"/>
        <v>0</v>
      </c>
      <c r="BC56" s="45" t="s">
        <v>140</v>
      </c>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f t="shared" si="5"/>
        <v>0</v>
      </c>
    </row>
    <row r="57" spans="1:183" s="44" customFormat="1">
      <c r="A57" s="45" t="s">
        <v>223</v>
      </c>
      <c r="B57" s="43"/>
      <c r="C57" s="43"/>
      <c r="D57" s="43"/>
      <c r="E57" s="43"/>
      <c r="F57" s="43"/>
      <c r="G57" s="43"/>
      <c r="H57" s="43"/>
      <c r="I57" s="43"/>
      <c r="J57" s="43"/>
      <c r="K57" s="43"/>
      <c r="L57" s="43"/>
      <c r="M57" s="43"/>
      <c r="N57" s="43"/>
      <c r="O57" s="43"/>
      <c r="P57" s="43"/>
      <c r="Q57" s="43"/>
      <c r="R57" s="43"/>
      <c r="S57" s="43"/>
      <c r="T57" s="50"/>
      <c r="U57" s="50"/>
      <c r="V57" s="50"/>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f t="shared" si="4"/>
        <v>0</v>
      </c>
      <c r="BC57" s="45" t="s">
        <v>141</v>
      </c>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f t="shared" si="5"/>
        <v>0</v>
      </c>
    </row>
    <row r="58" spans="1:183" s="44" customFormat="1">
      <c r="A58" s="45" t="s">
        <v>222</v>
      </c>
      <c r="B58" s="43"/>
      <c r="C58" s="43"/>
      <c r="D58" s="43"/>
      <c r="E58" s="43"/>
      <c r="F58" s="43"/>
      <c r="G58" s="43"/>
      <c r="H58" s="43"/>
      <c r="I58" s="43"/>
      <c r="J58" s="43"/>
      <c r="K58" s="43"/>
      <c r="L58" s="43"/>
      <c r="M58" s="43"/>
      <c r="N58" s="43"/>
      <c r="O58" s="43"/>
      <c r="P58" s="43"/>
      <c r="Q58" s="43"/>
      <c r="R58" s="43"/>
      <c r="S58" s="43"/>
      <c r="T58" s="50"/>
      <c r="U58" s="50"/>
      <c r="V58" s="50"/>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f t="shared" si="4"/>
        <v>0</v>
      </c>
      <c r="BC58" s="45" t="s">
        <v>142</v>
      </c>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f t="shared" si="5"/>
        <v>0</v>
      </c>
    </row>
    <row r="59" spans="1:183">
      <c r="A59" s="7" t="s">
        <v>143</v>
      </c>
      <c r="B59" s="19">
        <v>2</v>
      </c>
      <c r="C59" s="19"/>
      <c r="D59" s="19"/>
      <c r="E59" s="19"/>
      <c r="F59" s="19"/>
      <c r="G59" s="19"/>
      <c r="H59" s="19"/>
      <c r="I59" s="19"/>
      <c r="J59" s="19"/>
      <c r="K59" s="19"/>
      <c r="L59" s="19"/>
      <c r="M59" s="19"/>
      <c r="N59" s="19"/>
      <c r="O59" s="19"/>
      <c r="P59" s="19"/>
      <c r="Q59" s="19"/>
      <c r="R59" s="19"/>
      <c r="S59" s="19"/>
      <c r="T59" s="50"/>
      <c r="U59" s="50"/>
      <c r="V59" s="50"/>
      <c r="W59" s="19"/>
      <c r="X59" s="19"/>
      <c r="Y59" s="19"/>
      <c r="Z59" s="19"/>
      <c r="AA59" s="19"/>
      <c r="AB59" s="19"/>
      <c r="AC59" s="19">
        <v>5</v>
      </c>
      <c r="AD59" s="19"/>
      <c r="AE59" s="19"/>
      <c r="AF59" s="19"/>
      <c r="AG59" s="19"/>
      <c r="AH59" s="19"/>
      <c r="AI59" s="19"/>
      <c r="AJ59" s="19"/>
      <c r="AK59" s="19"/>
      <c r="AL59" s="19"/>
      <c r="AM59" s="19"/>
      <c r="AN59" s="19"/>
      <c r="AO59" s="19"/>
      <c r="AP59" s="19"/>
      <c r="AQ59" s="19"/>
      <c r="AR59" s="19">
        <v>3</v>
      </c>
      <c r="AS59" s="19"/>
      <c r="AT59" s="19"/>
      <c r="AU59" s="19"/>
      <c r="AV59" s="19"/>
      <c r="AW59" s="19"/>
      <c r="AX59" s="19"/>
      <c r="AY59" s="19"/>
      <c r="AZ59" s="19"/>
      <c r="BA59" s="19"/>
      <c r="BB59" s="19">
        <f t="shared" si="4"/>
        <v>10</v>
      </c>
      <c r="BC59" s="7" t="s">
        <v>143</v>
      </c>
      <c r="BD59" s="19">
        <v>1</v>
      </c>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f t="shared" si="5"/>
        <v>1</v>
      </c>
    </row>
    <row r="60" spans="1:183" s="44" customFormat="1">
      <c r="A60" s="45" t="s">
        <v>218</v>
      </c>
      <c r="B60" s="43"/>
      <c r="C60" s="43"/>
      <c r="D60" s="43"/>
      <c r="E60" s="43"/>
      <c r="F60" s="43"/>
      <c r="G60" s="43"/>
      <c r="H60" s="43"/>
      <c r="I60" s="43"/>
      <c r="J60" s="43"/>
      <c r="K60" s="43"/>
      <c r="L60" s="43"/>
      <c r="M60" s="43"/>
      <c r="N60" s="43"/>
      <c r="O60" s="43"/>
      <c r="P60" s="43"/>
      <c r="Q60" s="43"/>
      <c r="R60" s="43"/>
      <c r="S60" s="43"/>
      <c r="T60" s="50"/>
      <c r="U60" s="50"/>
      <c r="V60" s="50"/>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f t="shared" si="4"/>
        <v>0</v>
      </c>
      <c r="BC60" s="45" t="s">
        <v>144</v>
      </c>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f t="shared" si="5"/>
        <v>0</v>
      </c>
    </row>
    <row r="61" spans="1:183" s="44" customFormat="1">
      <c r="A61" s="45" t="s">
        <v>221</v>
      </c>
      <c r="B61" s="43"/>
      <c r="C61" s="43"/>
      <c r="D61" s="43"/>
      <c r="E61" s="43"/>
      <c r="F61" s="43"/>
      <c r="G61" s="43"/>
      <c r="H61" s="43"/>
      <c r="I61" s="43"/>
      <c r="J61" s="43"/>
      <c r="K61" s="43"/>
      <c r="L61" s="43"/>
      <c r="M61" s="43"/>
      <c r="N61" s="43"/>
      <c r="O61" s="43"/>
      <c r="P61" s="43"/>
      <c r="Q61" s="43"/>
      <c r="R61" s="43"/>
      <c r="S61" s="43"/>
      <c r="T61" s="50"/>
      <c r="U61" s="50"/>
      <c r="V61" s="50"/>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f t="shared" si="4"/>
        <v>0</v>
      </c>
      <c r="BC61" s="45" t="s">
        <v>105</v>
      </c>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f t="shared" si="5"/>
        <v>0</v>
      </c>
    </row>
    <row r="62" spans="1:183">
      <c r="A62" s="39" t="s">
        <v>106</v>
      </c>
      <c r="B62" s="19"/>
      <c r="C62" s="19"/>
      <c r="D62" s="19"/>
      <c r="E62" s="19"/>
      <c r="F62" s="19"/>
      <c r="G62" s="19"/>
      <c r="H62" s="19"/>
      <c r="I62" s="19"/>
      <c r="J62" s="19"/>
      <c r="K62" s="19"/>
      <c r="L62" s="19"/>
      <c r="M62" s="19"/>
      <c r="N62" s="19"/>
      <c r="O62" s="19"/>
      <c r="P62" s="19"/>
      <c r="Q62" s="19"/>
      <c r="R62" s="19"/>
      <c r="S62" s="19"/>
      <c r="T62" s="50"/>
      <c r="U62" s="50"/>
      <c r="V62" s="50"/>
      <c r="W62" s="19"/>
      <c r="X62" s="19">
        <v>1</v>
      </c>
      <c r="Y62" s="19"/>
      <c r="Z62" s="19"/>
      <c r="AA62" s="19"/>
      <c r="AB62" s="19"/>
      <c r="AC62" s="19"/>
      <c r="AD62" s="19"/>
      <c r="AE62" s="19"/>
      <c r="AF62" s="19"/>
      <c r="AG62" s="19"/>
      <c r="AH62" s="19"/>
      <c r="AI62" s="19"/>
      <c r="AJ62" s="19"/>
      <c r="AK62" s="19"/>
      <c r="AL62" s="19"/>
      <c r="AM62" s="19"/>
      <c r="AN62" s="19">
        <v>1</v>
      </c>
      <c r="AO62" s="19"/>
      <c r="AP62" s="19"/>
      <c r="AQ62" s="19"/>
      <c r="AR62" s="19"/>
      <c r="AS62" s="19"/>
      <c r="AT62" s="19"/>
      <c r="AU62" s="19">
        <v>1</v>
      </c>
      <c r="AV62" s="19"/>
      <c r="AW62" s="19"/>
      <c r="AX62" s="19"/>
      <c r="AY62" s="19"/>
      <c r="AZ62" s="19"/>
      <c r="BA62" s="19"/>
      <c r="BB62" s="19">
        <f t="shared" si="4"/>
        <v>3</v>
      </c>
      <c r="BC62" s="12" t="s">
        <v>106</v>
      </c>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v>10</v>
      </c>
      <c r="CB62" s="19"/>
      <c r="CC62" s="19"/>
      <c r="CD62" s="19"/>
      <c r="CE62" s="19"/>
      <c r="CF62" s="19"/>
      <c r="CG62" s="19"/>
      <c r="CH62" s="19"/>
      <c r="CI62" s="19"/>
      <c r="CJ62" s="19"/>
      <c r="CK62" s="19"/>
      <c r="CL62" s="19"/>
      <c r="CM62" s="19"/>
      <c r="CN62" s="19"/>
      <c r="CO62" s="19"/>
      <c r="CP62" s="19"/>
      <c r="CQ62" s="19">
        <f t="shared" si="5"/>
        <v>10</v>
      </c>
    </row>
    <row r="63" spans="1:183">
      <c r="A63" s="39" t="s">
        <v>145</v>
      </c>
      <c r="B63" s="19"/>
      <c r="C63" s="19"/>
      <c r="D63" s="19"/>
      <c r="E63" s="19"/>
      <c r="F63" s="19"/>
      <c r="G63" s="19"/>
      <c r="H63" s="19"/>
      <c r="I63" s="19"/>
      <c r="J63" s="19"/>
      <c r="K63" s="19"/>
      <c r="L63" s="19"/>
      <c r="M63" s="19"/>
      <c r="N63" s="19"/>
      <c r="O63" s="19"/>
      <c r="P63" s="19"/>
      <c r="Q63" s="19"/>
      <c r="R63" s="19"/>
      <c r="S63" s="19"/>
      <c r="T63" s="50"/>
      <c r="U63" s="50"/>
      <c r="V63" s="50"/>
      <c r="W63" s="19"/>
      <c r="X63" s="19">
        <v>3</v>
      </c>
      <c r="Y63" s="19"/>
      <c r="Z63" s="19"/>
      <c r="AA63" s="19"/>
      <c r="AB63" s="19"/>
      <c r="AC63" s="19"/>
      <c r="AD63" s="19">
        <v>1</v>
      </c>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f t="shared" si="4"/>
        <v>4</v>
      </c>
      <c r="BC63" s="12" t="s">
        <v>145</v>
      </c>
      <c r="BD63" s="19"/>
      <c r="BE63" s="19"/>
      <c r="BF63" s="19"/>
      <c r="BG63" s="19"/>
      <c r="BH63" s="19"/>
      <c r="BI63" s="19"/>
      <c r="BJ63" s="19"/>
      <c r="BK63" s="19"/>
      <c r="BL63" s="19"/>
      <c r="BM63" s="19"/>
      <c r="BN63" s="19">
        <v>5</v>
      </c>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f t="shared" si="5"/>
        <v>5</v>
      </c>
    </row>
    <row r="64" spans="1:183">
      <c r="A64" s="12" t="s">
        <v>146</v>
      </c>
      <c r="B64" s="19"/>
      <c r="C64" s="19"/>
      <c r="D64" s="19"/>
      <c r="E64" s="19"/>
      <c r="F64" s="19"/>
      <c r="G64" s="19"/>
      <c r="H64" s="19"/>
      <c r="I64" s="19"/>
      <c r="J64" s="19"/>
      <c r="K64" s="19"/>
      <c r="L64" s="19"/>
      <c r="M64" s="19"/>
      <c r="N64" s="19"/>
      <c r="O64" s="19"/>
      <c r="P64" s="19"/>
      <c r="Q64" s="19"/>
      <c r="R64" s="19"/>
      <c r="S64" s="19"/>
      <c r="T64" s="50"/>
      <c r="U64" s="50"/>
      <c r="V64" s="50"/>
      <c r="W64" s="19"/>
      <c r="X64" s="19"/>
      <c r="Y64" s="19"/>
      <c r="Z64" s="19">
        <v>1</v>
      </c>
      <c r="AA64" s="19"/>
      <c r="AB64" s="19"/>
      <c r="AC64" s="19"/>
      <c r="AD64" s="19"/>
      <c r="AE64" s="19"/>
      <c r="AF64" s="19"/>
      <c r="AG64" s="19"/>
      <c r="AH64" s="19"/>
      <c r="AI64" s="19"/>
      <c r="AJ64" s="19"/>
      <c r="AK64" s="19"/>
      <c r="AL64" s="19"/>
      <c r="AM64" s="19"/>
      <c r="AN64" s="19"/>
      <c r="AO64" s="19"/>
      <c r="AP64" s="19">
        <v>2</v>
      </c>
      <c r="AQ64" s="19"/>
      <c r="AR64" s="19"/>
      <c r="AS64" s="19"/>
      <c r="AT64" s="19"/>
      <c r="AU64" s="19"/>
      <c r="AV64" s="19"/>
      <c r="AW64" s="19"/>
      <c r="AX64" s="19">
        <v>1</v>
      </c>
      <c r="AY64" s="19"/>
      <c r="AZ64" s="19"/>
      <c r="BA64" s="19"/>
      <c r="BB64" s="19">
        <f t="shared" si="4"/>
        <v>4</v>
      </c>
      <c r="BC64" s="12" t="s">
        <v>146</v>
      </c>
      <c r="BD64" s="19">
        <v>8</v>
      </c>
      <c r="BE64" s="19"/>
      <c r="BF64" s="19"/>
      <c r="BG64" s="19"/>
      <c r="BH64" s="19"/>
      <c r="BI64" s="19" t="s">
        <v>150</v>
      </c>
      <c r="BJ64" s="19"/>
      <c r="BK64" s="19"/>
      <c r="BL64" s="19"/>
      <c r="BM64" s="19"/>
      <c r="BN64" s="19"/>
      <c r="BO64" s="19"/>
      <c r="BP64" s="19"/>
      <c r="BQ64" s="19"/>
      <c r="BR64" s="19"/>
      <c r="BS64" s="19"/>
      <c r="BT64" s="19"/>
      <c r="BU64" s="19"/>
      <c r="BV64" s="19"/>
      <c r="BW64" s="19"/>
      <c r="BX64" s="19"/>
      <c r="BY64" s="19"/>
      <c r="BZ64" s="19">
        <v>2</v>
      </c>
      <c r="CA64" s="19"/>
      <c r="CB64" s="19"/>
      <c r="CC64" s="19"/>
      <c r="CD64" s="19"/>
      <c r="CE64" s="19"/>
      <c r="CF64" s="19"/>
      <c r="CG64" s="19"/>
      <c r="CH64" s="19"/>
      <c r="CI64" s="19"/>
      <c r="CJ64" s="19"/>
      <c r="CK64" s="19"/>
      <c r="CL64" s="19"/>
      <c r="CM64" s="19"/>
      <c r="CN64" s="19"/>
      <c r="CO64" s="19"/>
      <c r="CP64" s="19"/>
      <c r="CQ64" s="19">
        <f t="shared" si="5"/>
        <v>10</v>
      </c>
    </row>
    <row r="65" spans="1:98" s="44" customFormat="1">
      <c r="A65" s="47" t="s">
        <v>219</v>
      </c>
      <c r="B65" s="43"/>
      <c r="C65" s="43"/>
      <c r="D65" s="43"/>
      <c r="E65" s="43"/>
      <c r="F65" s="43"/>
      <c r="G65" s="43"/>
      <c r="H65" s="43"/>
      <c r="I65" s="43"/>
      <c r="J65" s="43"/>
      <c r="K65" s="43"/>
      <c r="L65" s="43"/>
      <c r="M65" s="43"/>
      <c r="N65" s="43"/>
      <c r="O65" s="43"/>
      <c r="P65" s="43"/>
      <c r="Q65" s="43"/>
      <c r="R65" s="43"/>
      <c r="S65" s="43"/>
      <c r="T65" s="50"/>
      <c r="U65" s="50"/>
      <c r="V65" s="50"/>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f t="shared" si="4"/>
        <v>0</v>
      </c>
      <c r="BC65" s="47" t="s">
        <v>147</v>
      </c>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f t="shared" si="5"/>
        <v>0</v>
      </c>
    </row>
    <row r="66" spans="1:98">
      <c r="A66" s="12" t="s">
        <v>148</v>
      </c>
      <c r="B66" s="19"/>
      <c r="C66" s="19"/>
      <c r="D66" s="19"/>
      <c r="E66" s="19"/>
      <c r="F66" s="19"/>
      <c r="G66" s="19"/>
      <c r="H66" s="19"/>
      <c r="I66" s="19"/>
      <c r="J66" s="19"/>
      <c r="K66" s="19"/>
      <c r="L66" s="19"/>
      <c r="M66" s="19"/>
      <c r="N66" s="19"/>
      <c r="O66" s="19"/>
      <c r="P66" s="19"/>
      <c r="Q66" s="19"/>
      <c r="R66" s="19"/>
      <c r="S66" s="19"/>
      <c r="T66" s="50"/>
      <c r="U66" s="50"/>
      <c r="V66" s="50"/>
      <c r="W66" s="19"/>
      <c r="X66" s="19">
        <v>10</v>
      </c>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f t="shared" si="4"/>
        <v>10</v>
      </c>
      <c r="BC66" s="12" t="s">
        <v>148</v>
      </c>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f t="shared" si="5"/>
        <v>0</v>
      </c>
    </row>
    <row r="67" spans="1:98">
      <c r="A67" s="13" t="s">
        <v>116</v>
      </c>
      <c r="B67" s="19"/>
      <c r="C67" s="19"/>
      <c r="D67" s="19"/>
      <c r="E67" s="19"/>
      <c r="F67" s="19"/>
      <c r="G67" s="19"/>
      <c r="H67" s="19"/>
      <c r="I67" s="19"/>
      <c r="J67" s="19"/>
      <c r="K67" s="19"/>
      <c r="L67" s="19"/>
      <c r="M67" s="19"/>
      <c r="N67" s="19"/>
      <c r="O67" s="19"/>
      <c r="P67" s="19"/>
      <c r="Q67" s="19"/>
      <c r="R67" s="19"/>
      <c r="S67" s="19">
        <v>1</v>
      </c>
      <c r="T67" s="50"/>
      <c r="U67" s="50"/>
      <c r="V67" s="50"/>
      <c r="W67" s="19"/>
      <c r="X67" s="19">
        <v>112</v>
      </c>
      <c r="Y67" s="19"/>
      <c r="Z67" s="19"/>
      <c r="AA67" s="19"/>
      <c r="AB67" s="19"/>
      <c r="AC67" s="19"/>
      <c r="AD67" s="19"/>
      <c r="AE67" s="19"/>
      <c r="AF67" s="19"/>
      <c r="AG67" s="19"/>
      <c r="AH67" s="19"/>
      <c r="AI67" s="19"/>
      <c r="AJ67" s="19"/>
      <c r="AK67" s="19"/>
      <c r="AL67" s="19"/>
      <c r="AM67" s="19"/>
      <c r="AN67" s="19">
        <v>1</v>
      </c>
      <c r="AO67" s="19"/>
      <c r="AP67" s="19"/>
      <c r="AQ67" s="19"/>
      <c r="AR67" s="19"/>
      <c r="AS67" s="19"/>
      <c r="AT67" s="19"/>
      <c r="AU67" s="19"/>
      <c r="AV67" s="19"/>
      <c r="AW67" s="19"/>
      <c r="AX67" s="19"/>
      <c r="AY67" s="19"/>
      <c r="AZ67" s="19"/>
      <c r="BA67" s="19"/>
      <c r="BB67" s="19">
        <f t="shared" si="4"/>
        <v>114</v>
      </c>
      <c r="BC67" s="13" t="s">
        <v>116</v>
      </c>
      <c r="BD67" s="19"/>
      <c r="BE67" s="19"/>
      <c r="BF67" s="19"/>
      <c r="BG67" s="19"/>
      <c r="BH67" s="19"/>
      <c r="BI67" s="19"/>
      <c r="BJ67" s="19"/>
      <c r="BK67" s="19"/>
      <c r="BL67" s="19"/>
      <c r="BM67" s="19"/>
      <c r="BN67" s="19"/>
      <c r="BO67" s="19">
        <v>3</v>
      </c>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f t="shared" si="5"/>
        <v>3</v>
      </c>
    </row>
    <row r="68" spans="1:98">
      <c r="A68" s="74" t="s">
        <v>517</v>
      </c>
      <c r="B68" s="19"/>
      <c r="C68" s="19"/>
      <c r="D68" s="19"/>
      <c r="E68" s="19"/>
      <c r="F68" s="19"/>
      <c r="G68" s="19"/>
      <c r="H68" s="19"/>
      <c r="I68" s="19"/>
      <c r="J68" s="19"/>
      <c r="K68" s="19"/>
      <c r="L68" s="19"/>
      <c r="M68" s="19"/>
      <c r="N68" s="19"/>
      <c r="O68" s="19"/>
      <c r="P68" s="19"/>
      <c r="Q68" s="19"/>
      <c r="R68" s="19"/>
      <c r="S68" s="19"/>
      <c r="T68" s="50"/>
      <c r="U68" s="50"/>
      <c r="V68" s="50"/>
      <c r="W68" s="19"/>
      <c r="X68" s="19">
        <v>24</v>
      </c>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v>1</v>
      </c>
      <c r="BA68" s="19"/>
      <c r="BB68" s="19">
        <f t="shared" si="4"/>
        <v>25</v>
      </c>
      <c r="BC68" s="12" t="s">
        <v>121</v>
      </c>
      <c r="BD68" s="19"/>
      <c r="BE68" s="19"/>
      <c r="BF68" s="19"/>
      <c r="BG68" s="19"/>
      <c r="BH68" s="19"/>
      <c r="BI68" s="19">
        <v>1</v>
      </c>
      <c r="BJ68" s="19"/>
      <c r="BK68" s="19">
        <v>30</v>
      </c>
      <c r="BL68" s="19"/>
      <c r="BM68" s="19"/>
      <c r="BN68" s="19"/>
      <c r="BO68" s="19">
        <v>30</v>
      </c>
      <c r="BP68" s="19"/>
      <c r="BQ68" s="19"/>
      <c r="BR68" s="19"/>
      <c r="BS68" s="19"/>
      <c r="BT68" s="19"/>
      <c r="BU68" s="19"/>
      <c r="BV68" s="19"/>
      <c r="BW68" s="19"/>
      <c r="BX68" s="19"/>
      <c r="BY68" s="19"/>
      <c r="BZ68" s="19"/>
      <c r="CA68" s="19">
        <v>12</v>
      </c>
      <c r="CB68" s="19"/>
      <c r="CC68" s="19"/>
      <c r="CD68" s="19"/>
      <c r="CE68" s="19"/>
      <c r="CF68" s="19"/>
      <c r="CG68" s="19"/>
      <c r="CH68" s="19"/>
      <c r="CI68" s="19"/>
      <c r="CJ68" s="19"/>
      <c r="CK68" s="19"/>
      <c r="CL68" s="19"/>
      <c r="CM68" s="19"/>
      <c r="CN68" s="19"/>
      <c r="CO68" s="19"/>
      <c r="CP68" s="19"/>
      <c r="CQ68" s="19">
        <f t="shared" si="5"/>
        <v>73</v>
      </c>
    </row>
    <row r="69" spans="1:98">
      <c r="A69" s="184" t="s">
        <v>516</v>
      </c>
      <c r="B69" s="19"/>
      <c r="C69" s="19"/>
      <c r="D69" s="19"/>
      <c r="E69" s="19"/>
      <c r="F69" s="19"/>
      <c r="G69" s="19"/>
      <c r="H69" s="19"/>
      <c r="I69" s="19"/>
      <c r="J69" s="19"/>
      <c r="K69" s="19"/>
      <c r="L69" s="19"/>
      <c r="M69" s="19"/>
      <c r="N69" s="19"/>
      <c r="O69" s="19"/>
      <c r="P69" s="19"/>
      <c r="Q69" s="19"/>
      <c r="R69" s="19"/>
      <c r="S69" s="19"/>
      <c r="T69" s="50"/>
      <c r="U69" s="50"/>
      <c r="V69" s="50">
        <v>19</v>
      </c>
      <c r="W69" s="19"/>
      <c r="X69" s="19">
        <v>71</v>
      </c>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v>1</v>
      </c>
      <c r="AZ69" s="19"/>
      <c r="BA69" s="19"/>
      <c r="BB69" s="19">
        <f t="shared" si="4"/>
        <v>91</v>
      </c>
      <c r="BC69" s="14" t="s">
        <v>120</v>
      </c>
      <c r="BD69" s="19">
        <v>16</v>
      </c>
      <c r="BE69" s="19"/>
      <c r="BF69" s="19"/>
      <c r="BG69" s="19"/>
      <c r="BH69" s="19"/>
      <c r="BI69" s="19"/>
      <c r="BJ69" s="19"/>
      <c r="BK69" s="19">
        <v>60</v>
      </c>
      <c r="BL69" s="19"/>
      <c r="BM69" s="19"/>
      <c r="BN69" s="19">
        <v>20</v>
      </c>
      <c r="BO69" s="19"/>
      <c r="BP69" s="19"/>
      <c r="BQ69" s="19"/>
      <c r="BR69" s="19"/>
      <c r="BS69" s="19"/>
      <c r="BT69" s="19">
        <v>3</v>
      </c>
      <c r="BU69" s="19"/>
      <c r="BV69" s="19"/>
      <c r="BW69" s="19"/>
      <c r="BX69" s="19"/>
      <c r="BY69" s="19"/>
      <c r="BZ69" s="19"/>
      <c r="CA69" s="19"/>
      <c r="CB69" s="19"/>
      <c r="CC69" s="19"/>
      <c r="CD69" s="19"/>
      <c r="CE69" s="19"/>
      <c r="CF69" s="19"/>
      <c r="CG69" s="19"/>
      <c r="CH69" s="19"/>
      <c r="CI69" s="19"/>
      <c r="CJ69" s="19"/>
      <c r="CK69" s="19"/>
      <c r="CL69" s="19"/>
      <c r="CM69" s="19"/>
      <c r="CN69" s="19"/>
      <c r="CO69" s="19"/>
      <c r="CP69" s="19"/>
      <c r="CQ69" s="19">
        <f t="shared" si="5"/>
        <v>99</v>
      </c>
    </row>
    <row r="70" spans="1:98">
      <c r="A70" s="184" t="s">
        <v>515</v>
      </c>
      <c r="B70" s="19"/>
      <c r="C70" s="19"/>
      <c r="D70" s="19"/>
      <c r="E70" s="19"/>
      <c r="F70" s="19"/>
      <c r="G70" s="19"/>
      <c r="H70" s="19"/>
      <c r="I70" s="19"/>
      <c r="J70" s="19"/>
      <c r="K70" s="19"/>
      <c r="L70" s="19"/>
      <c r="M70" s="19"/>
      <c r="N70" s="19"/>
      <c r="O70" s="19"/>
      <c r="P70" s="19"/>
      <c r="Q70" s="19"/>
      <c r="R70" s="19"/>
      <c r="S70" s="19"/>
      <c r="T70" s="50"/>
      <c r="U70" s="50"/>
      <c r="V70" s="50">
        <f>2+13</f>
        <v>15</v>
      </c>
      <c r="W70" s="19"/>
      <c r="X70" s="19">
        <v>118</v>
      </c>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f t="shared" si="4"/>
        <v>133</v>
      </c>
      <c r="BC70" s="14" t="s">
        <v>119</v>
      </c>
      <c r="BD70" s="19"/>
      <c r="BE70" s="19"/>
      <c r="BF70" s="19">
        <v>2</v>
      </c>
      <c r="BG70" s="19"/>
      <c r="BH70" s="19"/>
      <c r="BI70" s="19"/>
      <c r="BJ70" s="19"/>
      <c r="BK70" s="19"/>
      <c r="BL70" s="19"/>
      <c r="BM70" s="19"/>
      <c r="BN70" s="19">
        <f>12+4</f>
        <v>16</v>
      </c>
      <c r="BO70" s="19"/>
      <c r="BP70" s="19"/>
      <c r="BQ70" s="19"/>
      <c r="BR70" s="19"/>
      <c r="BS70" s="19"/>
      <c r="BT70" s="19">
        <f>3+5+8</f>
        <v>16</v>
      </c>
      <c r="BU70" s="19"/>
      <c r="BV70" s="19"/>
      <c r="BW70" s="19"/>
      <c r="BX70" s="19"/>
      <c r="BY70" s="19"/>
      <c r="BZ70" s="19"/>
      <c r="CA70" s="19"/>
      <c r="CB70" s="19"/>
      <c r="CC70" s="19"/>
      <c r="CD70" s="19"/>
      <c r="CE70" s="19"/>
      <c r="CF70" s="19"/>
      <c r="CG70" s="19"/>
      <c r="CH70" s="19"/>
      <c r="CI70" s="19"/>
      <c r="CJ70" s="19"/>
      <c r="CK70" s="19"/>
      <c r="CL70" s="19"/>
      <c r="CM70" s="19"/>
      <c r="CN70" s="19"/>
      <c r="CO70" s="19"/>
      <c r="CP70" s="19"/>
      <c r="CQ70" s="19">
        <f t="shared" si="5"/>
        <v>34</v>
      </c>
    </row>
    <row r="71" spans="1:98" ht="16" thickBot="1">
      <c r="A71" s="189" t="s">
        <v>107</v>
      </c>
      <c r="B71" s="90"/>
      <c r="C71" s="90"/>
      <c r="D71" s="90"/>
      <c r="E71" s="90"/>
      <c r="F71" s="90"/>
      <c r="G71" s="90">
        <v>1</v>
      </c>
      <c r="H71" s="90"/>
      <c r="I71" s="90"/>
      <c r="J71" s="90"/>
      <c r="K71" s="90"/>
      <c r="L71" s="90"/>
      <c r="M71" s="90"/>
      <c r="N71" s="90"/>
      <c r="O71" s="90"/>
      <c r="P71" s="90"/>
      <c r="Q71" s="90"/>
      <c r="R71" s="90"/>
      <c r="S71" s="90"/>
      <c r="T71" s="91"/>
      <c r="U71" s="91"/>
      <c r="V71" s="91"/>
      <c r="W71" s="90"/>
      <c r="X71" s="90">
        <v>11</v>
      </c>
      <c r="Y71" s="90"/>
      <c r="Z71" s="90"/>
      <c r="AA71" s="90"/>
      <c r="AB71" s="90"/>
      <c r="AC71" s="90"/>
      <c r="AD71" s="90"/>
      <c r="AE71" s="90"/>
      <c r="AF71" s="90"/>
      <c r="AG71" s="90"/>
      <c r="AH71" s="90"/>
      <c r="AI71" s="90"/>
      <c r="AJ71" s="90"/>
      <c r="AK71" s="90"/>
      <c r="AL71" s="90"/>
      <c r="AM71" s="90"/>
      <c r="AN71" s="90"/>
      <c r="AO71" s="90"/>
      <c r="AP71" s="90"/>
      <c r="AQ71" s="90"/>
      <c r="AR71" s="90"/>
      <c r="AS71" s="90">
        <v>2</v>
      </c>
      <c r="AT71" s="90"/>
      <c r="AU71" s="90"/>
      <c r="AV71" s="90"/>
      <c r="AW71" s="90"/>
      <c r="AX71" s="90"/>
      <c r="AY71" s="90"/>
      <c r="AZ71" s="90"/>
      <c r="BA71" s="90"/>
      <c r="BB71" s="90">
        <f t="shared" si="4"/>
        <v>14</v>
      </c>
      <c r="BC71" s="14" t="s">
        <v>107</v>
      </c>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f t="shared" si="5"/>
        <v>0</v>
      </c>
    </row>
    <row r="72" spans="1:98" ht="28" thickBot="1">
      <c r="A72" s="92" t="s">
        <v>295</v>
      </c>
      <c r="B72" s="93">
        <f t="shared" ref="B72:AG72" si="6">SUM(B2:B71) -(B37+B43)</f>
        <v>20</v>
      </c>
      <c r="C72" s="94">
        <f t="shared" si="6"/>
        <v>222</v>
      </c>
      <c r="D72" s="94">
        <f t="shared" si="6"/>
        <v>0</v>
      </c>
      <c r="E72" s="94">
        <f t="shared" si="6"/>
        <v>0</v>
      </c>
      <c r="F72" s="94">
        <f t="shared" si="6"/>
        <v>0</v>
      </c>
      <c r="G72" s="94">
        <f t="shared" si="6"/>
        <v>1</v>
      </c>
      <c r="H72" s="94">
        <f t="shared" si="6"/>
        <v>0</v>
      </c>
      <c r="I72" s="94">
        <f t="shared" si="6"/>
        <v>15</v>
      </c>
      <c r="J72" s="94">
        <f t="shared" si="6"/>
        <v>5</v>
      </c>
      <c r="K72" s="94">
        <f t="shared" si="6"/>
        <v>107</v>
      </c>
      <c r="L72" s="94">
        <f t="shared" si="6"/>
        <v>5</v>
      </c>
      <c r="M72" s="94">
        <f t="shared" si="6"/>
        <v>3</v>
      </c>
      <c r="N72" s="94">
        <f t="shared" si="6"/>
        <v>730</v>
      </c>
      <c r="O72" s="94">
        <f t="shared" si="6"/>
        <v>5</v>
      </c>
      <c r="P72" s="94">
        <f t="shared" si="6"/>
        <v>1</v>
      </c>
      <c r="Q72" s="94">
        <f t="shared" si="6"/>
        <v>0</v>
      </c>
      <c r="R72" s="94">
        <f t="shared" si="6"/>
        <v>1</v>
      </c>
      <c r="S72" s="94">
        <f t="shared" si="6"/>
        <v>1</v>
      </c>
      <c r="T72" s="94">
        <f t="shared" si="6"/>
        <v>111</v>
      </c>
      <c r="U72" s="94">
        <f t="shared" si="6"/>
        <v>3</v>
      </c>
      <c r="V72" s="94">
        <f t="shared" si="6"/>
        <v>34</v>
      </c>
      <c r="W72" s="94">
        <f t="shared" si="6"/>
        <v>1</v>
      </c>
      <c r="X72" s="94">
        <f t="shared" si="6"/>
        <v>910</v>
      </c>
      <c r="Y72" s="94">
        <f t="shared" si="6"/>
        <v>0</v>
      </c>
      <c r="Z72" s="94">
        <f t="shared" si="6"/>
        <v>1</v>
      </c>
      <c r="AA72" s="94">
        <f t="shared" si="6"/>
        <v>0</v>
      </c>
      <c r="AB72" s="94">
        <f t="shared" si="6"/>
        <v>0</v>
      </c>
      <c r="AC72" s="94">
        <f t="shared" si="6"/>
        <v>93</v>
      </c>
      <c r="AD72" s="94">
        <f t="shared" si="6"/>
        <v>112</v>
      </c>
      <c r="AE72" s="94">
        <f t="shared" si="6"/>
        <v>112</v>
      </c>
      <c r="AF72" s="94">
        <f t="shared" si="6"/>
        <v>6</v>
      </c>
      <c r="AG72" s="94">
        <f t="shared" si="6"/>
        <v>25</v>
      </c>
      <c r="AH72" s="94">
        <f t="shared" ref="AH72:BM72" si="7">SUM(AH2:AH71) -(AH37+AH43)</f>
        <v>28</v>
      </c>
      <c r="AI72" s="94">
        <f t="shared" si="7"/>
        <v>11</v>
      </c>
      <c r="AJ72" s="94">
        <f t="shared" si="7"/>
        <v>5</v>
      </c>
      <c r="AK72" s="94">
        <f t="shared" si="7"/>
        <v>1</v>
      </c>
      <c r="AL72" s="94">
        <f t="shared" si="7"/>
        <v>21</v>
      </c>
      <c r="AM72" s="94">
        <f t="shared" si="7"/>
        <v>9</v>
      </c>
      <c r="AN72" s="94">
        <f t="shared" si="7"/>
        <v>3</v>
      </c>
      <c r="AO72" s="94">
        <f t="shared" si="7"/>
        <v>0</v>
      </c>
      <c r="AP72" s="94">
        <f t="shared" si="7"/>
        <v>2</v>
      </c>
      <c r="AQ72" s="94">
        <f t="shared" si="7"/>
        <v>0</v>
      </c>
      <c r="AR72" s="94">
        <f t="shared" si="7"/>
        <v>3</v>
      </c>
      <c r="AS72" s="94">
        <f t="shared" si="7"/>
        <v>2</v>
      </c>
      <c r="AT72" s="94">
        <f t="shared" si="7"/>
        <v>1</v>
      </c>
      <c r="AU72" s="94">
        <f t="shared" si="7"/>
        <v>1</v>
      </c>
      <c r="AV72" s="94">
        <f t="shared" si="7"/>
        <v>0</v>
      </c>
      <c r="AW72" s="94">
        <f t="shared" si="7"/>
        <v>1</v>
      </c>
      <c r="AX72" s="94">
        <f t="shared" si="7"/>
        <v>1</v>
      </c>
      <c r="AY72" s="94">
        <f t="shared" si="7"/>
        <v>3</v>
      </c>
      <c r="AZ72" s="94">
        <f t="shared" si="7"/>
        <v>10</v>
      </c>
      <c r="BA72" s="94">
        <f t="shared" si="7"/>
        <v>7</v>
      </c>
      <c r="BB72" s="94">
        <f t="shared" si="7"/>
        <v>2496</v>
      </c>
      <c r="BC72" s="95" t="s">
        <v>108</v>
      </c>
      <c r="BD72" s="94">
        <f t="shared" ref="BD72:CQ72" si="8">SUM(BD2:BD71)-(BD43+BD37)</f>
        <v>136</v>
      </c>
      <c r="BE72" s="94">
        <f t="shared" si="8"/>
        <v>0</v>
      </c>
      <c r="BF72" s="94">
        <f t="shared" si="8"/>
        <v>2</v>
      </c>
      <c r="BG72" s="94">
        <f t="shared" si="8"/>
        <v>0</v>
      </c>
      <c r="BH72" s="94">
        <f t="shared" si="8"/>
        <v>0</v>
      </c>
      <c r="BI72" s="94">
        <f t="shared" si="8"/>
        <v>1</v>
      </c>
      <c r="BJ72" s="94">
        <f t="shared" si="8"/>
        <v>0</v>
      </c>
      <c r="BK72" s="94">
        <f t="shared" si="8"/>
        <v>92</v>
      </c>
      <c r="BL72" s="94">
        <f t="shared" si="8"/>
        <v>1</v>
      </c>
      <c r="BM72" s="94">
        <f t="shared" si="8"/>
        <v>48</v>
      </c>
      <c r="BN72" s="94">
        <f t="shared" si="8"/>
        <v>93</v>
      </c>
      <c r="BO72" s="94">
        <f t="shared" si="8"/>
        <v>233</v>
      </c>
      <c r="BP72" s="94">
        <f t="shared" si="8"/>
        <v>0</v>
      </c>
      <c r="BQ72" s="94">
        <f t="shared" si="8"/>
        <v>0</v>
      </c>
      <c r="BR72" s="94">
        <f t="shared" si="8"/>
        <v>7</v>
      </c>
      <c r="BS72" s="94">
        <f t="shared" si="8"/>
        <v>0</v>
      </c>
      <c r="BT72" s="94">
        <f t="shared" si="8"/>
        <v>19</v>
      </c>
      <c r="BU72" s="94">
        <f t="shared" si="8"/>
        <v>1</v>
      </c>
      <c r="BV72" s="94">
        <f t="shared" si="8"/>
        <v>0</v>
      </c>
      <c r="BW72" s="94">
        <f t="shared" si="8"/>
        <v>0</v>
      </c>
      <c r="BX72" s="94">
        <f t="shared" si="8"/>
        <v>0</v>
      </c>
      <c r="BY72" s="94">
        <f t="shared" si="8"/>
        <v>0</v>
      </c>
      <c r="BZ72" s="94">
        <f t="shared" si="8"/>
        <v>2</v>
      </c>
      <c r="CA72" s="94">
        <f t="shared" si="8"/>
        <v>22</v>
      </c>
      <c r="CB72" s="94">
        <f t="shared" si="8"/>
        <v>0</v>
      </c>
      <c r="CC72" s="94">
        <f t="shared" si="8"/>
        <v>0</v>
      </c>
      <c r="CD72" s="94">
        <f t="shared" si="8"/>
        <v>25</v>
      </c>
      <c r="CE72" s="94">
        <f t="shared" si="8"/>
        <v>0</v>
      </c>
      <c r="CF72" s="94">
        <f t="shared" si="8"/>
        <v>5</v>
      </c>
      <c r="CG72" s="94">
        <f t="shared" si="8"/>
        <v>0</v>
      </c>
      <c r="CH72" s="94">
        <f t="shared" si="8"/>
        <v>0</v>
      </c>
      <c r="CI72" s="94">
        <f t="shared" si="8"/>
        <v>0</v>
      </c>
      <c r="CJ72" s="94">
        <f t="shared" si="8"/>
        <v>0</v>
      </c>
      <c r="CK72" s="94">
        <f t="shared" si="8"/>
        <v>0</v>
      </c>
      <c r="CL72" s="94">
        <f t="shared" si="8"/>
        <v>0</v>
      </c>
      <c r="CM72" s="94">
        <f t="shared" si="8"/>
        <v>1</v>
      </c>
      <c r="CN72" s="94">
        <f t="shared" si="8"/>
        <v>0</v>
      </c>
      <c r="CO72" s="94">
        <f t="shared" si="8"/>
        <v>0</v>
      </c>
      <c r="CP72" s="94">
        <f t="shared" si="8"/>
        <v>0</v>
      </c>
      <c r="CQ72" s="94">
        <f t="shared" si="8"/>
        <v>688</v>
      </c>
    </row>
    <row r="73" spans="1:98" ht="29" thickTop="1" thickBot="1">
      <c r="A73" s="98" t="s">
        <v>298</v>
      </c>
      <c r="B73" s="99">
        <f t="shared" ref="B73:AG73" si="9">SUM(B2:B71)</f>
        <v>20</v>
      </c>
      <c r="C73" s="96">
        <f t="shared" si="9"/>
        <v>222</v>
      </c>
      <c r="D73" s="96">
        <f t="shared" si="9"/>
        <v>0</v>
      </c>
      <c r="E73" s="96">
        <f t="shared" si="9"/>
        <v>0</v>
      </c>
      <c r="F73" s="96">
        <f t="shared" si="9"/>
        <v>0</v>
      </c>
      <c r="G73" s="96">
        <f t="shared" si="9"/>
        <v>1</v>
      </c>
      <c r="H73" s="96">
        <f t="shared" si="9"/>
        <v>0</v>
      </c>
      <c r="I73" s="96">
        <f t="shared" si="9"/>
        <v>15</v>
      </c>
      <c r="J73" s="96">
        <f t="shared" si="9"/>
        <v>5</v>
      </c>
      <c r="K73" s="96">
        <f t="shared" si="9"/>
        <v>107</v>
      </c>
      <c r="L73" s="96">
        <f t="shared" si="9"/>
        <v>5</v>
      </c>
      <c r="M73" s="96">
        <f t="shared" si="9"/>
        <v>3</v>
      </c>
      <c r="N73" s="96">
        <f t="shared" si="9"/>
        <v>771</v>
      </c>
      <c r="O73" s="96">
        <f t="shared" si="9"/>
        <v>5</v>
      </c>
      <c r="P73" s="96">
        <f t="shared" si="9"/>
        <v>1</v>
      </c>
      <c r="Q73" s="96">
        <f t="shared" si="9"/>
        <v>0</v>
      </c>
      <c r="R73" s="96">
        <f t="shared" si="9"/>
        <v>1</v>
      </c>
      <c r="S73" s="96">
        <f t="shared" si="9"/>
        <v>1</v>
      </c>
      <c r="T73" s="96">
        <f t="shared" si="9"/>
        <v>111</v>
      </c>
      <c r="U73" s="96">
        <f t="shared" si="9"/>
        <v>8</v>
      </c>
      <c r="V73" s="96">
        <f t="shared" si="9"/>
        <v>34</v>
      </c>
      <c r="W73" s="96">
        <f t="shared" si="9"/>
        <v>1</v>
      </c>
      <c r="X73" s="96">
        <f t="shared" si="9"/>
        <v>1007</v>
      </c>
      <c r="Y73" s="96">
        <f t="shared" si="9"/>
        <v>0</v>
      </c>
      <c r="Z73" s="96">
        <f t="shared" si="9"/>
        <v>1</v>
      </c>
      <c r="AA73" s="96">
        <f t="shared" si="9"/>
        <v>7</v>
      </c>
      <c r="AB73" s="96">
        <f t="shared" si="9"/>
        <v>0</v>
      </c>
      <c r="AC73" s="96">
        <f t="shared" si="9"/>
        <v>116</v>
      </c>
      <c r="AD73" s="96">
        <f t="shared" si="9"/>
        <v>119</v>
      </c>
      <c r="AE73" s="96">
        <f t="shared" si="9"/>
        <v>112</v>
      </c>
      <c r="AF73" s="96">
        <f t="shared" si="9"/>
        <v>6</v>
      </c>
      <c r="AG73" s="96">
        <f t="shared" si="9"/>
        <v>25</v>
      </c>
      <c r="AH73" s="96">
        <f t="shared" ref="AH73:BB73" si="10">SUM(AH2:AH71)</f>
        <v>28</v>
      </c>
      <c r="AI73" s="96">
        <f t="shared" si="10"/>
        <v>11</v>
      </c>
      <c r="AJ73" s="96">
        <f t="shared" si="10"/>
        <v>5</v>
      </c>
      <c r="AK73" s="96">
        <f t="shared" si="10"/>
        <v>1</v>
      </c>
      <c r="AL73" s="96">
        <f t="shared" si="10"/>
        <v>21</v>
      </c>
      <c r="AM73" s="96">
        <f t="shared" si="10"/>
        <v>9</v>
      </c>
      <c r="AN73" s="96">
        <f t="shared" si="10"/>
        <v>3</v>
      </c>
      <c r="AO73" s="96">
        <f t="shared" si="10"/>
        <v>0</v>
      </c>
      <c r="AP73" s="96">
        <f t="shared" si="10"/>
        <v>2</v>
      </c>
      <c r="AQ73" s="96">
        <f t="shared" si="10"/>
        <v>0</v>
      </c>
      <c r="AR73" s="96">
        <f t="shared" si="10"/>
        <v>3</v>
      </c>
      <c r="AS73" s="96">
        <f t="shared" si="10"/>
        <v>2</v>
      </c>
      <c r="AT73" s="96">
        <f t="shared" si="10"/>
        <v>1</v>
      </c>
      <c r="AU73" s="96">
        <f t="shared" si="10"/>
        <v>1</v>
      </c>
      <c r="AV73" s="96">
        <f t="shared" si="10"/>
        <v>0</v>
      </c>
      <c r="AW73" s="96">
        <f t="shared" si="10"/>
        <v>1</v>
      </c>
      <c r="AX73" s="96">
        <f t="shared" si="10"/>
        <v>1</v>
      </c>
      <c r="AY73" s="96">
        <f t="shared" si="10"/>
        <v>3</v>
      </c>
      <c r="AZ73" s="96">
        <f t="shared" si="10"/>
        <v>10</v>
      </c>
      <c r="BA73" s="96">
        <f t="shared" si="10"/>
        <v>7</v>
      </c>
      <c r="BB73" s="96">
        <f t="shared" si="10"/>
        <v>2676</v>
      </c>
      <c r="BC73" s="97" t="s">
        <v>108</v>
      </c>
      <c r="BD73" s="96">
        <f t="shared" ref="BD73:CG73" si="11">SUM(BD2:BD71)</f>
        <v>163</v>
      </c>
      <c r="BE73" s="96">
        <f t="shared" si="11"/>
        <v>0</v>
      </c>
      <c r="BF73" s="96">
        <f t="shared" si="11"/>
        <v>2</v>
      </c>
      <c r="BG73" s="96">
        <f t="shared" si="11"/>
        <v>0</v>
      </c>
      <c r="BH73" s="96">
        <f t="shared" si="11"/>
        <v>0</v>
      </c>
      <c r="BI73" s="96">
        <f t="shared" si="11"/>
        <v>1</v>
      </c>
      <c r="BJ73" s="96">
        <f t="shared" si="11"/>
        <v>0</v>
      </c>
      <c r="BK73" s="96">
        <f t="shared" si="11"/>
        <v>92</v>
      </c>
      <c r="BL73" s="96">
        <f t="shared" si="11"/>
        <v>1</v>
      </c>
      <c r="BM73" s="96">
        <f t="shared" si="11"/>
        <v>48</v>
      </c>
      <c r="BN73" s="96">
        <f t="shared" si="11"/>
        <v>93</v>
      </c>
      <c r="BO73" s="96">
        <f t="shared" si="11"/>
        <v>233</v>
      </c>
      <c r="BP73" s="96">
        <f t="shared" si="11"/>
        <v>0</v>
      </c>
      <c r="BQ73" s="96">
        <f t="shared" si="11"/>
        <v>0</v>
      </c>
      <c r="BR73" s="96">
        <f t="shared" si="11"/>
        <v>11</v>
      </c>
      <c r="BS73" s="96">
        <f t="shared" si="11"/>
        <v>0</v>
      </c>
      <c r="BT73" s="96">
        <f t="shared" si="11"/>
        <v>19</v>
      </c>
      <c r="BU73" s="96">
        <f t="shared" si="11"/>
        <v>1</v>
      </c>
      <c r="BV73" s="96">
        <f t="shared" si="11"/>
        <v>0</v>
      </c>
      <c r="BW73" s="96">
        <f t="shared" si="11"/>
        <v>0</v>
      </c>
      <c r="BX73" s="96">
        <f t="shared" si="11"/>
        <v>0</v>
      </c>
      <c r="BY73" s="96">
        <f t="shared" si="11"/>
        <v>0</v>
      </c>
      <c r="BZ73" s="96">
        <f t="shared" si="11"/>
        <v>2</v>
      </c>
      <c r="CA73" s="96">
        <f t="shared" si="11"/>
        <v>22</v>
      </c>
      <c r="CB73" s="96">
        <f t="shared" si="11"/>
        <v>0</v>
      </c>
      <c r="CC73" s="96">
        <f t="shared" si="11"/>
        <v>0</v>
      </c>
      <c r="CD73" s="96">
        <f t="shared" si="11"/>
        <v>25</v>
      </c>
      <c r="CE73" s="96">
        <f t="shared" si="11"/>
        <v>0</v>
      </c>
      <c r="CF73" s="96">
        <f t="shared" si="11"/>
        <v>5</v>
      </c>
      <c r="CG73" s="96">
        <f t="shared" si="11"/>
        <v>0</v>
      </c>
      <c r="CH73" s="96">
        <f t="shared" ref="CH73:CN73" si="12">SUM(CH2:CH71)</f>
        <v>0</v>
      </c>
      <c r="CI73" s="96">
        <f t="shared" si="12"/>
        <v>0</v>
      </c>
      <c r="CJ73" s="96">
        <f t="shared" si="12"/>
        <v>0</v>
      </c>
      <c r="CK73" s="96">
        <f t="shared" si="12"/>
        <v>0</v>
      </c>
      <c r="CL73" s="96">
        <f t="shared" si="12"/>
        <v>0</v>
      </c>
      <c r="CM73" s="96">
        <f t="shared" si="12"/>
        <v>1</v>
      </c>
      <c r="CN73" s="96">
        <f t="shared" si="12"/>
        <v>0</v>
      </c>
      <c r="CO73" s="96">
        <f>SUM(CO2:CO71)</f>
        <v>0</v>
      </c>
      <c r="CP73" s="96">
        <f>SUM(CP2:CP71)</f>
        <v>0</v>
      </c>
      <c r="CQ73" s="96">
        <f t="shared" si="5"/>
        <v>719</v>
      </c>
    </row>
    <row r="74" spans="1:98">
      <c r="A74" s="24" t="s">
        <v>153</v>
      </c>
      <c r="B74" s="20"/>
      <c r="C74" s="20"/>
      <c r="D74" s="20"/>
      <c r="E74" s="20"/>
      <c r="F74" s="20"/>
      <c r="G74" s="20"/>
      <c r="H74" s="20"/>
      <c r="I74" s="20"/>
      <c r="J74" s="20"/>
      <c r="K74" s="20"/>
      <c r="L74" s="20"/>
      <c r="M74" s="20"/>
      <c r="N74" s="20"/>
      <c r="O74" s="20"/>
      <c r="P74" s="20"/>
      <c r="Q74" s="20"/>
      <c r="R74" s="20"/>
      <c r="S74" s="20"/>
      <c r="T74" s="59"/>
      <c r="U74" s="59"/>
      <c r="V74" s="59"/>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row>
    <row r="75" spans="1:98">
      <c r="A75" s="5" t="s">
        <v>168</v>
      </c>
      <c r="B75" s="20"/>
      <c r="C75" s="20"/>
      <c r="D75" s="20"/>
      <c r="E75" s="20"/>
      <c r="F75" s="20"/>
      <c r="G75" s="20"/>
      <c r="H75" s="20"/>
      <c r="I75" s="20"/>
      <c r="J75" s="20"/>
      <c r="K75" s="20"/>
      <c r="L75" s="20"/>
      <c r="M75" s="20"/>
      <c r="N75" s="20"/>
      <c r="O75" s="20"/>
      <c r="P75" s="20"/>
      <c r="Q75" s="20"/>
      <c r="R75" s="20"/>
      <c r="S75" s="20"/>
      <c r="T75" s="59"/>
      <c r="U75" s="59"/>
      <c r="V75" s="59"/>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row>
    <row r="76" spans="1:98">
      <c r="A76" s="36" t="s">
        <v>197</v>
      </c>
      <c r="B76" s="20"/>
      <c r="C76" s="20"/>
      <c r="D76" s="20"/>
      <c r="E76" s="20"/>
      <c r="F76" s="20"/>
      <c r="G76" s="20"/>
      <c r="H76" s="20"/>
      <c r="I76" s="20"/>
      <c r="J76" s="20"/>
      <c r="K76" s="20"/>
      <c r="L76" s="20"/>
      <c r="M76" s="20"/>
      <c r="N76" s="20"/>
      <c r="O76" s="20"/>
      <c r="P76" s="20"/>
      <c r="Q76" s="20"/>
      <c r="R76" s="20"/>
      <c r="S76" s="20"/>
      <c r="T76" s="59"/>
      <c r="U76" s="59"/>
      <c r="V76" s="59"/>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row>
    <row r="77" spans="1:98">
      <c r="A77" s="48" t="s">
        <v>220</v>
      </c>
      <c r="B77" s="20"/>
      <c r="C77" s="20"/>
      <c r="D77" s="20"/>
      <c r="E77" s="20"/>
      <c r="F77" s="20"/>
      <c r="G77" s="20"/>
      <c r="H77" s="20"/>
      <c r="I77" s="20"/>
      <c r="J77" s="20"/>
      <c r="K77" s="20"/>
      <c r="L77" s="20"/>
      <c r="M77" s="20"/>
      <c r="N77" s="20"/>
      <c r="O77" s="20"/>
      <c r="P77" s="20"/>
      <c r="Q77" s="20"/>
      <c r="R77" s="20"/>
      <c r="S77" s="20"/>
      <c r="T77" s="59"/>
      <c r="U77" s="59"/>
      <c r="V77" s="59"/>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row>
    <row r="78" spans="1:98">
      <c r="A78" s="22" t="s">
        <v>284</v>
      </c>
      <c r="B78" s="51"/>
      <c r="C78" s="51"/>
      <c r="D78" s="51"/>
      <c r="E78" s="51"/>
      <c r="F78" s="20"/>
      <c r="G78" s="20"/>
      <c r="H78" s="20"/>
      <c r="I78" s="20"/>
      <c r="J78" s="20"/>
      <c r="K78" s="20"/>
      <c r="L78" s="20"/>
      <c r="M78" s="20"/>
      <c r="N78" s="20"/>
      <c r="O78" s="20"/>
      <c r="P78" s="20"/>
      <c r="Q78" s="20"/>
      <c r="R78" s="20"/>
      <c r="S78" s="20"/>
      <c r="T78" s="59"/>
      <c r="U78" s="59"/>
      <c r="V78" s="59"/>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row>
    <row r="79" spans="1:98">
      <c r="B79" s="20"/>
      <c r="C79" s="20"/>
      <c r="D79" s="20"/>
      <c r="E79" s="20"/>
      <c r="F79" s="20"/>
      <c r="G79" s="20"/>
      <c r="H79" s="20"/>
      <c r="I79" s="20"/>
      <c r="J79" s="20"/>
      <c r="K79" s="20"/>
      <c r="L79" s="20"/>
      <c r="M79" s="20"/>
      <c r="N79" s="20"/>
      <c r="O79" s="20"/>
      <c r="P79" s="20"/>
      <c r="Q79" s="20"/>
      <c r="R79" s="20"/>
      <c r="S79" s="20"/>
      <c r="T79" s="59"/>
      <c r="U79" s="59"/>
      <c r="V79" s="59"/>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row>
    <row r="80" spans="1:98">
      <c r="B80" s="20"/>
      <c r="C80" s="20"/>
      <c r="D80" s="20"/>
      <c r="E80" s="20"/>
      <c r="F80" s="20"/>
      <c r="G80" s="20"/>
      <c r="H80" s="20"/>
      <c r="I80" s="20"/>
      <c r="J80" s="20"/>
      <c r="K80" s="20"/>
      <c r="L80" s="20"/>
      <c r="M80" s="20"/>
      <c r="N80" s="20"/>
      <c r="O80" s="20"/>
      <c r="P80" s="20"/>
      <c r="Q80" s="20"/>
      <c r="R80" s="20"/>
      <c r="S80" s="20"/>
      <c r="T80" s="59"/>
      <c r="U80" s="59"/>
      <c r="V80" s="59"/>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row>
    <row r="81" spans="2:98">
      <c r="B81" s="20"/>
      <c r="C81" s="20"/>
      <c r="D81" s="20"/>
      <c r="E81" s="20"/>
      <c r="F81" s="20"/>
      <c r="G81" s="20"/>
      <c r="H81" s="20"/>
      <c r="I81" s="20"/>
      <c r="J81" s="20"/>
      <c r="K81" s="20"/>
      <c r="L81" s="20"/>
      <c r="M81" s="20"/>
      <c r="N81" s="20"/>
      <c r="O81" s="20"/>
      <c r="P81" s="20"/>
      <c r="Q81" s="20"/>
      <c r="R81" s="20"/>
      <c r="S81" s="20"/>
      <c r="T81" s="59"/>
      <c r="U81" s="59"/>
      <c r="V81" s="59"/>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row>
    <row r="82" spans="2:98">
      <c r="B82" s="20"/>
      <c r="C82" s="20"/>
      <c r="D82" s="20"/>
      <c r="E82" s="20"/>
      <c r="F82" s="20"/>
      <c r="G82" s="20"/>
      <c r="H82" s="20"/>
      <c r="I82" s="20"/>
      <c r="J82" s="20"/>
      <c r="K82" s="20"/>
      <c r="L82" s="20"/>
      <c r="M82" s="20"/>
      <c r="N82" s="20"/>
      <c r="O82" s="20"/>
      <c r="P82" s="20"/>
      <c r="Q82" s="20"/>
      <c r="R82" s="20"/>
      <c r="S82" s="20"/>
      <c r="T82" s="59"/>
      <c r="U82" s="59"/>
      <c r="V82" s="59"/>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row>
    <row r="83" spans="2:98">
      <c r="B83" s="20"/>
      <c r="C83" s="20"/>
      <c r="D83" s="20"/>
      <c r="E83" s="20"/>
      <c r="F83" s="20"/>
      <c r="G83" s="20"/>
      <c r="H83" s="20"/>
      <c r="I83" s="20"/>
      <c r="J83" s="20"/>
      <c r="K83" s="20"/>
      <c r="L83" s="20"/>
      <c r="M83" s="20"/>
      <c r="N83" s="20"/>
      <c r="O83" s="20"/>
      <c r="P83" s="20"/>
      <c r="Q83" s="20"/>
      <c r="R83" s="20"/>
      <c r="S83" s="20"/>
      <c r="T83" s="59"/>
      <c r="U83" s="59"/>
      <c r="V83" s="59"/>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row>
    <row r="84" spans="2:98">
      <c r="B84" s="20"/>
      <c r="C84" s="20"/>
      <c r="D84" s="20"/>
      <c r="E84" s="20"/>
      <c r="F84" s="20"/>
      <c r="G84" s="20"/>
      <c r="H84" s="20"/>
      <c r="I84" s="20"/>
      <c r="J84" s="20"/>
      <c r="K84" s="20"/>
      <c r="L84" s="20"/>
      <c r="M84" s="20"/>
      <c r="N84" s="20"/>
      <c r="O84" s="20"/>
      <c r="P84" s="20"/>
      <c r="Q84" s="20"/>
      <c r="R84" s="20"/>
      <c r="S84" s="20"/>
      <c r="T84" s="59"/>
      <c r="U84" s="59"/>
      <c r="V84" s="59"/>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row>
    <row r="85" spans="2:98">
      <c r="B85" s="20"/>
      <c r="C85" s="20"/>
      <c r="D85" s="20"/>
      <c r="E85" s="20"/>
      <c r="F85" s="20"/>
      <c r="G85" s="20"/>
      <c r="H85" s="20"/>
      <c r="I85" s="20"/>
      <c r="J85" s="20"/>
      <c r="K85" s="20"/>
      <c r="L85" s="20"/>
      <c r="M85" s="20"/>
      <c r="N85" s="20"/>
      <c r="O85" s="20"/>
      <c r="P85" s="20"/>
      <c r="Q85" s="20"/>
      <c r="R85" s="20"/>
      <c r="S85" s="20"/>
      <c r="T85" s="59"/>
      <c r="U85" s="59"/>
      <c r="V85" s="59"/>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row>
    <row r="86" spans="2:98">
      <c r="B86" s="20"/>
      <c r="C86" s="20"/>
      <c r="D86" s="20"/>
      <c r="E86" s="20"/>
      <c r="F86" s="20"/>
      <c r="G86" s="20"/>
      <c r="H86" s="20"/>
      <c r="I86" s="20"/>
      <c r="J86" s="20"/>
      <c r="K86" s="20"/>
      <c r="L86" s="20"/>
      <c r="M86" s="20"/>
      <c r="N86" s="20"/>
      <c r="O86" s="20"/>
      <c r="P86" s="20"/>
      <c r="Q86" s="20"/>
      <c r="R86" s="20"/>
      <c r="S86" s="20"/>
      <c r="T86" s="59"/>
      <c r="U86" s="59"/>
      <c r="V86" s="59"/>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row>
    <row r="87" spans="2:98">
      <c r="B87" s="20"/>
      <c r="C87" s="20"/>
      <c r="D87" s="20"/>
      <c r="E87" s="20"/>
      <c r="F87" s="20"/>
      <c r="G87" s="20"/>
      <c r="H87" s="20"/>
      <c r="I87" s="20"/>
      <c r="J87" s="20"/>
      <c r="K87" s="20"/>
      <c r="L87" s="20"/>
      <c r="M87" s="20"/>
      <c r="N87" s="20"/>
      <c r="O87" s="20"/>
      <c r="P87" s="20"/>
      <c r="Q87" s="20"/>
      <c r="R87" s="20"/>
      <c r="S87" s="20"/>
      <c r="T87" s="59"/>
      <c r="U87" s="59"/>
      <c r="V87" s="59"/>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row>
    <row r="88" spans="2:98">
      <c r="B88" s="20"/>
      <c r="C88" s="20"/>
      <c r="D88" s="20"/>
      <c r="E88" s="20"/>
      <c r="F88" s="20"/>
      <c r="G88" s="20"/>
      <c r="H88" s="20"/>
      <c r="I88" s="20"/>
      <c r="J88" s="20"/>
      <c r="K88" s="20"/>
      <c r="L88" s="20"/>
      <c r="M88" s="20"/>
      <c r="N88" s="20"/>
      <c r="O88" s="20"/>
      <c r="P88" s="20"/>
      <c r="Q88" s="20"/>
      <c r="R88" s="20"/>
      <c r="S88" s="20"/>
      <c r="T88" s="59"/>
      <c r="U88" s="59"/>
      <c r="V88" s="59"/>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row>
    <row r="89" spans="2:98">
      <c r="B89" s="20"/>
      <c r="C89" s="20"/>
      <c r="D89" s="20"/>
      <c r="E89" s="20"/>
      <c r="F89" s="20"/>
      <c r="G89" s="20"/>
      <c r="H89" s="20"/>
      <c r="I89" s="20"/>
      <c r="J89" s="20"/>
      <c r="K89" s="20"/>
      <c r="L89" s="20"/>
      <c r="M89" s="20"/>
      <c r="N89" s="20"/>
      <c r="O89" s="20"/>
      <c r="P89" s="20"/>
      <c r="Q89" s="20"/>
      <c r="R89" s="20"/>
      <c r="S89" s="20"/>
      <c r="T89" s="59"/>
      <c r="U89" s="59"/>
      <c r="V89" s="59"/>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row>
    <row r="90" spans="2:98">
      <c r="B90" s="20"/>
      <c r="C90" s="20"/>
      <c r="D90" s="20"/>
      <c r="E90" s="20"/>
      <c r="F90" s="20"/>
      <c r="G90" s="20"/>
      <c r="H90" s="20"/>
      <c r="I90" s="20"/>
      <c r="J90" s="20"/>
      <c r="K90" s="20"/>
      <c r="L90" s="20"/>
      <c r="M90" s="20"/>
      <c r="N90" s="20"/>
      <c r="O90" s="20"/>
      <c r="P90" s="20"/>
      <c r="Q90" s="20"/>
      <c r="R90" s="20"/>
      <c r="S90" s="20"/>
      <c r="T90" s="59"/>
      <c r="U90" s="59"/>
      <c r="V90" s="59"/>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row>
    <row r="91" spans="2:98">
      <c r="B91" s="20"/>
      <c r="C91" s="20"/>
      <c r="D91" s="20"/>
      <c r="E91" s="20"/>
      <c r="F91" s="20"/>
      <c r="G91" s="20"/>
      <c r="H91" s="20"/>
      <c r="I91" s="20"/>
      <c r="J91" s="20"/>
      <c r="K91" s="20"/>
      <c r="L91" s="20"/>
      <c r="M91" s="20"/>
      <c r="N91" s="20"/>
      <c r="O91" s="20"/>
      <c r="P91" s="20"/>
      <c r="Q91" s="20"/>
      <c r="R91" s="20"/>
      <c r="S91" s="20"/>
      <c r="T91" s="59"/>
      <c r="U91" s="59"/>
      <c r="V91" s="59"/>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row>
    <row r="92" spans="2:98">
      <c r="B92" s="20"/>
      <c r="C92" s="20"/>
      <c r="D92" s="20"/>
      <c r="E92" s="20"/>
      <c r="F92" s="20"/>
      <c r="G92" s="20"/>
      <c r="H92" s="20"/>
      <c r="I92" s="20"/>
      <c r="J92" s="20"/>
      <c r="K92" s="20"/>
      <c r="L92" s="20"/>
      <c r="M92" s="20"/>
      <c r="N92" s="20"/>
      <c r="O92" s="20"/>
      <c r="P92" s="20"/>
      <c r="Q92" s="20"/>
      <c r="R92" s="20"/>
      <c r="S92" s="20"/>
      <c r="T92" s="59"/>
      <c r="U92" s="59"/>
      <c r="V92" s="59"/>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row>
    <row r="93" spans="2:98">
      <c r="B93" s="20"/>
      <c r="C93" s="20"/>
      <c r="D93" s="20"/>
      <c r="E93" s="20"/>
      <c r="F93" s="20"/>
      <c r="G93" s="20"/>
      <c r="H93" s="20"/>
      <c r="I93" s="20"/>
      <c r="J93" s="20"/>
      <c r="K93" s="20"/>
      <c r="L93" s="20"/>
      <c r="M93" s="20"/>
      <c r="N93" s="20"/>
      <c r="O93" s="20"/>
      <c r="P93" s="20"/>
      <c r="Q93" s="20"/>
      <c r="R93" s="20"/>
      <c r="S93" s="20"/>
      <c r="T93" s="59"/>
      <c r="U93" s="59"/>
      <c r="V93" s="59"/>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row>
    <row r="94" spans="2:98">
      <c r="B94" s="20"/>
      <c r="C94" s="20"/>
      <c r="D94" s="20"/>
      <c r="E94" s="20"/>
      <c r="F94" s="20"/>
      <c r="G94" s="20"/>
      <c r="H94" s="20"/>
      <c r="I94" s="20"/>
      <c r="J94" s="20"/>
      <c r="K94" s="20"/>
      <c r="L94" s="20"/>
      <c r="M94" s="20"/>
      <c r="N94" s="20"/>
      <c r="O94" s="20"/>
      <c r="P94" s="20"/>
      <c r="Q94" s="20"/>
      <c r="R94" s="20"/>
      <c r="S94" s="20"/>
      <c r="T94" s="59"/>
      <c r="U94" s="59"/>
      <c r="V94" s="59"/>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row>
    <row r="95" spans="2:98">
      <c r="B95" s="20"/>
      <c r="C95" s="20"/>
      <c r="D95" s="20"/>
      <c r="E95" s="20"/>
      <c r="F95" s="20"/>
      <c r="G95" s="20"/>
      <c r="H95" s="20"/>
      <c r="I95" s="20"/>
      <c r="J95" s="20"/>
      <c r="K95" s="20"/>
      <c r="L95" s="20"/>
      <c r="M95" s="20"/>
      <c r="N95" s="20"/>
      <c r="O95" s="20"/>
      <c r="P95" s="20"/>
      <c r="Q95" s="20"/>
      <c r="R95" s="20"/>
      <c r="S95" s="20"/>
      <c r="T95" s="59"/>
      <c r="U95" s="59"/>
      <c r="V95" s="59"/>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row>
    <row r="96" spans="2:98">
      <c r="B96" s="20"/>
      <c r="C96" s="20"/>
      <c r="D96" s="20"/>
      <c r="E96" s="20"/>
      <c r="F96" s="20"/>
      <c r="G96" s="20"/>
      <c r="H96" s="20"/>
      <c r="I96" s="20"/>
      <c r="J96" s="20"/>
      <c r="K96" s="20"/>
      <c r="L96" s="20"/>
      <c r="M96" s="20"/>
      <c r="N96" s="20"/>
      <c r="O96" s="20"/>
      <c r="P96" s="20"/>
      <c r="Q96" s="20"/>
      <c r="R96" s="20"/>
      <c r="S96" s="20"/>
      <c r="T96" s="59"/>
      <c r="U96" s="59"/>
      <c r="V96" s="59"/>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row>
    <row r="97" spans="2:98">
      <c r="B97" s="20"/>
      <c r="C97" s="20"/>
      <c r="D97" s="20"/>
      <c r="E97" s="20"/>
      <c r="F97" s="20"/>
      <c r="G97" s="20"/>
      <c r="H97" s="20"/>
      <c r="I97" s="20"/>
      <c r="J97" s="20"/>
      <c r="K97" s="20"/>
      <c r="L97" s="20"/>
      <c r="M97" s="20"/>
      <c r="N97" s="20"/>
      <c r="O97" s="20"/>
      <c r="P97" s="20"/>
      <c r="Q97" s="20"/>
      <c r="R97" s="20"/>
      <c r="S97" s="20"/>
      <c r="T97" s="59"/>
      <c r="U97" s="59"/>
      <c r="V97" s="59"/>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row>
    <row r="98" spans="2:98">
      <c r="B98" s="20"/>
      <c r="C98" s="20"/>
      <c r="D98" s="20"/>
      <c r="E98" s="20"/>
      <c r="F98" s="20"/>
      <c r="G98" s="20"/>
      <c r="H98" s="20"/>
      <c r="I98" s="20"/>
      <c r="J98" s="20"/>
      <c r="K98" s="20"/>
      <c r="L98" s="20"/>
      <c r="M98" s="20"/>
      <c r="N98" s="20"/>
      <c r="O98" s="20"/>
      <c r="P98" s="20"/>
      <c r="Q98" s="20"/>
      <c r="R98" s="20"/>
      <c r="S98" s="20"/>
      <c r="T98" s="59"/>
      <c r="U98" s="59"/>
      <c r="V98" s="59"/>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row>
    <row r="99" spans="2:98">
      <c r="B99" s="20"/>
      <c r="C99" s="20"/>
      <c r="D99" s="20"/>
      <c r="E99" s="20"/>
      <c r="F99" s="20"/>
      <c r="G99" s="20"/>
      <c r="H99" s="20"/>
      <c r="I99" s="20"/>
      <c r="J99" s="20"/>
      <c r="K99" s="20"/>
      <c r="L99" s="20"/>
      <c r="M99" s="20"/>
      <c r="N99" s="20"/>
      <c r="O99" s="20"/>
      <c r="P99" s="20"/>
      <c r="Q99" s="20"/>
      <c r="R99" s="20"/>
      <c r="S99" s="20"/>
      <c r="T99" s="59"/>
      <c r="U99" s="59"/>
      <c r="V99" s="59"/>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row>
    <row r="100" spans="2:98">
      <c r="B100" s="20"/>
      <c r="C100" s="20"/>
      <c r="D100" s="20"/>
      <c r="E100" s="20"/>
      <c r="F100" s="20"/>
      <c r="G100" s="20"/>
      <c r="H100" s="20"/>
      <c r="I100" s="20"/>
      <c r="J100" s="20"/>
      <c r="K100" s="20"/>
      <c r="L100" s="20"/>
      <c r="M100" s="20"/>
      <c r="N100" s="20"/>
      <c r="O100" s="20"/>
      <c r="P100" s="20"/>
      <c r="Q100" s="20"/>
      <c r="R100" s="20"/>
      <c r="S100" s="20"/>
      <c r="T100" s="59"/>
      <c r="U100" s="59"/>
      <c r="V100" s="59"/>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row>
    <row r="101" spans="2:98">
      <c r="B101" s="20"/>
      <c r="C101" s="20"/>
      <c r="D101" s="20"/>
      <c r="E101" s="20"/>
      <c r="F101" s="20"/>
      <c r="G101" s="20"/>
      <c r="H101" s="20"/>
      <c r="I101" s="20"/>
      <c r="J101" s="20"/>
      <c r="K101" s="20"/>
      <c r="L101" s="20"/>
      <c r="M101" s="20"/>
      <c r="N101" s="20"/>
      <c r="O101" s="20"/>
      <c r="P101" s="20"/>
      <c r="Q101" s="20"/>
      <c r="R101" s="20"/>
      <c r="S101" s="20"/>
      <c r="T101" s="59"/>
      <c r="U101" s="59"/>
      <c r="V101" s="59"/>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row>
    <row r="102" spans="2:98">
      <c r="B102" s="20"/>
      <c r="C102" s="20"/>
      <c r="D102" s="20"/>
      <c r="E102" s="20"/>
      <c r="F102" s="20"/>
      <c r="G102" s="20"/>
      <c r="H102" s="20"/>
      <c r="I102" s="20"/>
      <c r="J102" s="20"/>
      <c r="K102" s="20"/>
      <c r="L102" s="20"/>
      <c r="M102" s="20"/>
      <c r="N102" s="20"/>
      <c r="O102" s="20"/>
      <c r="P102" s="20"/>
      <c r="Q102" s="20"/>
      <c r="R102" s="20"/>
      <c r="S102" s="20"/>
      <c r="T102" s="59"/>
      <c r="U102" s="59"/>
      <c r="V102" s="59"/>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row>
    <row r="103" spans="2:98">
      <c r="B103" s="20"/>
      <c r="C103" s="20"/>
      <c r="D103" s="20"/>
      <c r="E103" s="20"/>
      <c r="F103" s="20"/>
      <c r="G103" s="20"/>
      <c r="H103" s="20"/>
      <c r="I103" s="20"/>
      <c r="J103" s="20"/>
      <c r="K103" s="20"/>
      <c r="L103" s="20"/>
      <c r="M103" s="20"/>
      <c r="N103" s="20"/>
      <c r="O103" s="20"/>
      <c r="P103" s="20"/>
      <c r="Q103" s="20"/>
      <c r="R103" s="20"/>
      <c r="S103" s="20"/>
      <c r="T103" s="59"/>
      <c r="U103" s="59"/>
      <c r="V103" s="59"/>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row>
    <row r="104" spans="2:98">
      <c r="B104" s="20"/>
      <c r="C104" s="20"/>
      <c r="D104" s="20"/>
      <c r="E104" s="20"/>
      <c r="F104" s="20"/>
      <c r="G104" s="20"/>
      <c r="H104" s="20"/>
      <c r="I104" s="20"/>
      <c r="J104" s="20"/>
      <c r="K104" s="20"/>
      <c r="L104" s="20"/>
      <c r="M104" s="20"/>
      <c r="N104" s="20"/>
      <c r="O104" s="20"/>
      <c r="P104" s="20"/>
      <c r="Q104" s="20"/>
      <c r="R104" s="20"/>
      <c r="S104" s="20"/>
      <c r="T104" s="59"/>
      <c r="U104" s="59"/>
      <c r="V104" s="59"/>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row>
    <row r="105" spans="2:98">
      <c r="B105" s="20"/>
      <c r="C105" s="20"/>
      <c r="D105" s="20"/>
      <c r="E105" s="20"/>
      <c r="F105" s="20"/>
      <c r="G105" s="20"/>
      <c r="H105" s="20"/>
      <c r="I105" s="20"/>
      <c r="J105" s="20"/>
      <c r="K105" s="20"/>
      <c r="L105" s="20"/>
      <c r="M105" s="20"/>
      <c r="N105" s="20"/>
      <c r="O105" s="20"/>
      <c r="P105" s="20"/>
      <c r="Q105" s="20"/>
      <c r="R105" s="20"/>
      <c r="S105" s="20"/>
      <c r="T105" s="59"/>
      <c r="U105" s="59"/>
      <c r="V105" s="59"/>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row>
    <row r="106" spans="2:98">
      <c r="B106" s="20"/>
      <c r="C106" s="20"/>
      <c r="D106" s="20"/>
      <c r="E106" s="20"/>
      <c r="F106" s="20"/>
      <c r="G106" s="20"/>
      <c r="H106" s="20"/>
      <c r="I106" s="20"/>
      <c r="J106" s="20"/>
      <c r="K106" s="20"/>
      <c r="L106" s="20"/>
      <c r="M106" s="20"/>
      <c r="N106" s="20"/>
      <c r="O106" s="20"/>
      <c r="P106" s="20"/>
      <c r="Q106" s="20"/>
      <c r="R106" s="20"/>
      <c r="S106" s="20"/>
      <c r="T106" s="59"/>
      <c r="U106" s="59"/>
      <c r="V106" s="59"/>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row>
    <row r="107" spans="2:98">
      <c r="B107" s="20"/>
      <c r="C107" s="20"/>
      <c r="D107" s="20"/>
      <c r="E107" s="20"/>
      <c r="F107" s="20"/>
      <c r="G107" s="20"/>
      <c r="H107" s="20"/>
      <c r="I107" s="20"/>
      <c r="J107" s="20"/>
      <c r="K107" s="20"/>
      <c r="L107" s="20"/>
      <c r="M107" s="20"/>
      <c r="N107" s="20"/>
      <c r="O107" s="20"/>
      <c r="P107" s="20"/>
      <c r="Q107" s="20"/>
      <c r="R107" s="20"/>
      <c r="S107" s="20"/>
      <c r="T107" s="59"/>
      <c r="U107" s="59"/>
      <c r="V107" s="59"/>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row>
    <row r="108" spans="2:98">
      <c r="B108" s="20"/>
      <c r="C108" s="20"/>
      <c r="D108" s="20"/>
      <c r="E108" s="20"/>
      <c r="F108" s="20"/>
      <c r="G108" s="20"/>
      <c r="H108" s="20"/>
      <c r="I108" s="20"/>
      <c r="J108" s="20"/>
      <c r="K108" s="20"/>
      <c r="L108" s="20"/>
      <c r="M108" s="20"/>
      <c r="N108" s="20"/>
      <c r="O108" s="20"/>
      <c r="P108" s="20"/>
      <c r="Q108" s="20"/>
      <c r="R108" s="20"/>
      <c r="S108" s="20"/>
      <c r="T108" s="59"/>
      <c r="U108" s="59"/>
      <c r="V108" s="59"/>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row>
    <row r="109" spans="2:98">
      <c r="B109" s="20"/>
      <c r="C109" s="20"/>
      <c r="D109" s="20"/>
      <c r="E109" s="20"/>
      <c r="F109" s="20"/>
      <c r="G109" s="20"/>
      <c r="H109" s="20"/>
      <c r="I109" s="20"/>
      <c r="J109" s="20"/>
      <c r="K109" s="20"/>
      <c r="L109" s="20"/>
      <c r="M109" s="20"/>
      <c r="N109" s="20"/>
      <c r="O109" s="20"/>
      <c r="P109" s="20"/>
      <c r="Q109" s="20"/>
      <c r="R109" s="20"/>
      <c r="S109" s="20"/>
      <c r="T109" s="59"/>
      <c r="U109" s="59"/>
      <c r="V109" s="59"/>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row>
    <row r="110" spans="2:98">
      <c r="B110" s="20"/>
      <c r="C110" s="20"/>
      <c r="D110" s="20"/>
      <c r="E110" s="20"/>
      <c r="F110" s="20"/>
      <c r="G110" s="20"/>
      <c r="H110" s="20"/>
      <c r="I110" s="20"/>
      <c r="J110" s="20"/>
      <c r="K110" s="20"/>
      <c r="L110" s="20"/>
      <c r="M110" s="20"/>
      <c r="N110" s="20"/>
      <c r="O110" s="20"/>
      <c r="P110" s="20"/>
      <c r="Q110" s="20"/>
      <c r="R110" s="20"/>
      <c r="S110" s="20"/>
      <c r="T110" s="51"/>
      <c r="U110" s="51"/>
      <c r="V110" s="51"/>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row>
    <row r="111" spans="2:98">
      <c r="B111" s="20"/>
      <c r="C111" s="20"/>
      <c r="D111" s="20"/>
      <c r="E111" s="20"/>
      <c r="F111" s="20"/>
      <c r="G111" s="20"/>
      <c r="H111" s="20"/>
      <c r="I111" s="20"/>
      <c r="J111" s="20"/>
      <c r="K111" s="20"/>
      <c r="L111" s="20"/>
      <c r="M111" s="20"/>
      <c r="N111" s="20"/>
      <c r="O111" s="20"/>
      <c r="P111" s="20"/>
      <c r="Q111" s="20"/>
      <c r="R111" s="20"/>
      <c r="S111" s="20"/>
      <c r="T111" s="51"/>
      <c r="U111" s="51"/>
      <c r="V111" s="51"/>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row>
  </sheetData>
  <phoneticPr fontId="9" type="noConversion"/>
  <pageMargins left="0.75" right="0.75" top="1" bottom="1" header="0.5" footer="0.5"/>
  <pageSetup scale="50" orientation="landscape" horizontalDpi="4294967292" verticalDpi="4294967292"/>
  <headerFooter>
    <oddHeader>&amp;C&amp;"Calibri,Regular"&amp;K000000Day in the Life of the Hudson River_x000D_10/4/12_x000D_Fish Data</oddHeader>
    <oddFooter>&amp;R&amp;"Calibri,Regular"&amp;K000000&amp;P</oddFooter>
  </headerFooter>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16" workbookViewId="0">
      <selection activeCell="C24" sqref="A1:C24"/>
    </sheetView>
  </sheetViews>
  <sheetFormatPr baseColWidth="10" defaultRowHeight="15" x14ac:dyDescent="0"/>
  <cols>
    <col min="3" max="3" width="61.5" customWidth="1"/>
  </cols>
  <sheetData>
    <row r="1" spans="1:3" ht="35">
      <c r="A1" s="152" t="s">
        <v>417</v>
      </c>
      <c r="B1" s="152" t="s">
        <v>418</v>
      </c>
      <c r="C1" s="1" t="s">
        <v>568</v>
      </c>
    </row>
    <row r="2" spans="1:3" ht="45">
      <c r="A2" s="174"/>
      <c r="B2" s="209">
        <v>300</v>
      </c>
      <c r="C2" s="54" t="s">
        <v>711</v>
      </c>
    </row>
    <row r="3" spans="1:3" ht="45">
      <c r="A3" s="174"/>
      <c r="B3" s="209">
        <v>153</v>
      </c>
      <c r="C3" s="54" t="s">
        <v>712</v>
      </c>
    </row>
    <row r="4" spans="1:3" ht="45">
      <c r="A4" s="174"/>
      <c r="B4" s="209">
        <v>133</v>
      </c>
      <c r="C4" s="54" t="s">
        <v>718</v>
      </c>
    </row>
    <row r="5" spans="1:3">
      <c r="A5" s="174"/>
      <c r="B5" s="209">
        <v>118</v>
      </c>
      <c r="C5" s="210" t="s">
        <v>713</v>
      </c>
    </row>
    <row r="6" spans="1:3" ht="30">
      <c r="A6" s="174"/>
      <c r="B6" s="209">
        <v>115</v>
      </c>
      <c r="C6" s="54" t="s">
        <v>714</v>
      </c>
    </row>
    <row r="7" spans="1:3">
      <c r="A7" s="174"/>
      <c r="B7" s="209">
        <v>102</v>
      </c>
      <c r="C7" s="54" t="s">
        <v>715</v>
      </c>
    </row>
    <row r="8" spans="1:3" ht="37" customHeight="1">
      <c r="A8" s="174"/>
      <c r="B8" s="209">
        <v>97</v>
      </c>
      <c r="C8" s="54" t="s">
        <v>716</v>
      </c>
    </row>
    <row r="9" spans="1:3">
      <c r="A9" s="174"/>
      <c r="B9" s="209">
        <v>90</v>
      </c>
      <c r="C9" s="54" t="s">
        <v>717</v>
      </c>
    </row>
    <row r="10" spans="1:3" ht="60">
      <c r="A10" s="175" t="s">
        <v>490</v>
      </c>
      <c r="B10" s="211">
        <v>76</v>
      </c>
      <c r="C10" s="54" t="s">
        <v>719</v>
      </c>
    </row>
    <row r="11" spans="1:3">
      <c r="A11" s="175" t="s">
        <v>434</v>
      </c>
      <c r="B11" s="211">
        <v>61</v>
      </c>
      <c r="C11" s="19" t="s">
        <v>720</v>
      </c>
    </row>
    <row r="12" spans="1:3">
      <c r="A12" s="175"/>
      <c r="B12" s="211">
        <v>60</v>
      </c>
      <c r="C12" s="54" t="s">
        <v>721</v>
      </c>
    </row>
    <row r="13" spans="1:3" ht="30">
      <c r="A13" s="175"/>
      <c r="B13" s="211">
        <v>43</v>
      </c>
      <c r="C13" s="54" t="s">
        <v>722</v>
      </c>
    </row>
    <row r="14" spans="1:3" ht="30">
      <c r="A14" s="175"/>
      <c r="B14" s="211">
        <v>41</v>
      </c>
      <c r="C14" s="54" t="s">
        <v>723</v>
      </c>
    </row>
    <row r="15" spans="1:3">
      <c r="A15" s="175" t="s">
        <v>436</v>
      </c>
      <c r="B15" s="211">
        <v>35</v>
      </c>
      <c r="C15" s="54" t="s">
        <v>724</v>
      </c>
    </row>
    <row r="16" spans="1:3" ht="75">
      <c r="A16" s="175" t="s">
        <v>437</v>
      </c>
      <c r="B16" s="211">
        <v>35</v>
      </c>
      <c r="C16" s="54" t="s">
        <v>725</v>
      </c>
    </row>
    <row r="17" spans="1:3" ht="60">
      <c r="A17" s="175" t="s">
        <v>437</v>
      </c>
      <c r="B17" s="211">
        <v>25</v>
      </c>
      <c r="C17" s="54" t="s">
        <v>726</v>
      </c>
    </row>
    <row r="18" spans="1:3" ht="45">
      <c r="A18" s="175" t="s">
        <v>477</v>
      </c>
      <c r="B18" s="211">
        <v>18</v>
      </c>
      <c r="C18" s="54" t="s">
        <v>727</v>
      </c>
    </row>
    <row r="19" spans="1:3">
      <c r="A19" s="175"/>
      <c r="B19" s="211">
        <v>17</v>
      </c>
      <c r="C19" s="54" t="s">
        <v>728</v>
      </c>
    </row>
    <row r="20" spans="1:3" ht="30">
      <c r="A20" s="176" t="s">
        <v>482</v>
      </c>
      <c r="B20" s="212" t="s">
        <v>395</v>
      </c>
      <c r="C20" s="54" t="s">
        <v>729</v>
      </c>
    </row>
    <row r="21" spans="1:3">
      <c r="A21" s="174"/>
      <c r="B21" s="209">
        <v>4.0999999999999996</v>
      </c>
      <c r="C21" s="54" t="s">
        <v>730</v>
      </c>
    </row>
    <row r="22" spans="1:3">
      <c r="A22" s="174" t="s">
        <v>441</v>
      </c>
      <c r="B22" s="209">
        <v>2.5</v>
      </c>
      <c r="C22" s="54" t="s">
        <v>731</v>
      </c>
    </row>
    <row r="23" spans="1:3" ht="30">
      <c r="A23" s="177" t="s">
        <v>486</v>
      </c>
      <c r="B23" s="213">
        <v>1</v>
      </c>
      <c r="C23" s="54" t="s">
        <v>732</v>
      </c>
    </row>
    <row r="24" spans="1:3" ht="64" customHeight="1">
      <c r="A24" s="174" t="s">
        <v>512</v>
      </c>
      <c r="B24" s="209">
        <v>-9</v>
      </c>
      <c r="C24" s="54" t="s">
        <v>733</v>
      </c>
    </row>
  </sheetData>
  <phoneticPr fontId="9" type="noConversion"/>
  <pageMargins left="0.75" right="0.75" top="1" bottom="1" header="0.5" footer="0.5"/>
  <pageSetup orientation="portrait" horizontalDpi="4294967292" verticalDpi="4294967292"/>
  <headerFooter>
    <oddHeader>&amp;C&amp;"Calibri,Regular"&amp;K000000Day in the Life of the Hudson River_x000D_10/4/12 - Other Observations</oddHeader>
    <oddFooter>&amp;R&amp;"Calibri,Regular"&amp;K000000&amp;P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topLeftCell="A19" workbookViewId="0">
      <selection activeCell="E39" sqref="E39"/>
    </sheetView>
  </sheetViews>
  <sheetFormatPr baseColWidth="10" defaultRowHeight="15" x14ac:dyDescent="0"/>
  <cols>
    <col min="4" max="4" width="9" style="216" customWidth="1"/>
  </cols>
  <sheetData>
    <row r="1" spans="1:6">
      <c r="A1" s="214" t="s">
        <v>754</v>
      </c>
      <c r="B1" s="149"/>
      <c r="C1" s="149" t="s">
        <v>734</v>
      </c>
      <c r="D1" s="217" t="s">
        <v>257</v>
      </c>
      <c r="E1" s="149" t="s">
        <v>735</v>
      </c>
      <c r="F1" s="149" t="s">
        <v>736</v>
      </c>
    </row>
    <row r="2" spans="1:6">
      <c r="A2" s="214"/>
      <c r="B2" s="149"/>
      <c r="C2" s="149" t="s">
        <v>737</v>
      </c>
      <c r="D2" s="217"/>
      <c r="E2" s="149"/>
      <c r="F2" s="149"/>
    </row>
    <row r="3" spans="1:6">
      <c r="A3" s="214"/>
    </row>
    <row r="4" spans="1:6">
      <c r="A4" s="215" t="s">
        <v>351</v>
      </c>
      <c r="C4">
        <v>0.20569420016651141</v>
      </c>
      <c r="F4" s="202"/>
    </row>
    <row r="5" spans="1:6">
      <c r="A5" s="215" t="s">
        <v>351</v>
      </c>
      <c r="C5">
        <v>0.2442618626977322</v>
      </c>
      <c r="D5" s="216">
        <v>-9</v>
      </c>
      <c r="E5">
        <f>AVERAGE(C4:C5)</f>
        <v>0.22497803143212181</v>
      </c>
      <c r="F5" s="202">
        <f>AVERAGE(E4:E5)</f>
        <v>0.22497803143212181</v>
      </c>
    </row>
    <row r="6" spans="1:6">
      <c r="A6" s="215" t="s">
        <v>738</v>
      </c>
      <c r="C6">
        <v>0.1818189805043271</v>
      </c>
      <c r="F6" s="202"/>
    </row>
    <row r="7" spans="1:6">
      <c r="A7" s="215" t="s">
        <v>738</v>
      </c>
      <c r="C7">
        <v>0.5105623896990189</v>
      </c>
      <c r="D7" s="216">
        <v>1</v>
      </c>
      <c r="E7">
        <f>AVERAGE(C6:C7)</f>
        <v>0.346190685101673</v>
      </c>
      <c r="F7" s="202">
        <f>AVERAGE(E6:E7)</f>
        <v>0.346190685101673</v>
      </c>
    </row>
    <row r="8" spans="1:6">
      <c r="A8" s="215" t="s">
        <v>347</v>
      </c>
      <c r="C8">
        <v>0.20385764480788182</v>
      </c>
      <c r="D8" s="216">
        <v>2</v>
      </c>
      <c r="E8">
        <v>0.20385764480788182</v>
      </c>
      <c r="F8" s="202">
        <v>0.20385764480788182</v>
      </c>
    </row>
    <row r="9" spans="1:6">
      <c r="A9" s="215" t="s">
        <v>739</v>
      </c>
      <c r="C9">
        <v>0.9641915632805218</v>
      </c>
      <c r="F9" s="202"/>
    </row>
    <row r="10" spans="1:6">
      <c r="A10" s="215" t="s">
        <v>342</v>
      </c>
      <c r="C10">
        <v>0.29935852345661923</v>
      </c>
      <c r="F10" s="202"/>
    </row>
    <row r="11" spans="1:6">
      <c r="A11" s="215" t="s">
        <v>342</v>
      </c>
      <c r="C11">
        <v>0.12304920902818091</v>
      </c>
      <c r="D11" s="216">
        <v>5</v>
      </c>
      <c r="E11">
        <f>AVERAGE(C10:C11)</f>
        <v>0.21120386624240006</v>
      </c>
      <c r="F11" s="202">
        <f>AVERAGE(E10:E11)</f>
        <v>0.21120386624240006</v>
      </c>
    </row>
    <row r="12" spans="1:6">
      <c r="A12" s="215" t="s">
        <v>740</v>
      </c>
      <c r="C12">
        <v>0.5270913879266852</v>
      </c>
      <c r="D12" s="216">
        <v>14</v>
      </c>
      <c r="E12">
        <v>0.5270913879266852</v>
      </c>
      <c r="F12" s="202">
        <v>0.5270913879266852</v>
      </c>
    </row>
    <row r="13" spans="1:6">
      <c r="A13" s="215" t="s">
        <v>741</v>
      </c>
      <c r="C13">
        <v>3.1221441096702607E-2</v>
      </c>
      <c r="F13" s="202"/>
    </row>
    <row r="14" spans="1:6">
      <c r="A14" s="215" t="s">
        <v>741</v>
      </c>
      <c r="C14">
        <v>1.0505096651361114</v>
      </c>
      <c r="F14" s="202"/>
    </row>
    <row r="15" spans="1:6">
      <c r="A15" s="215" t="s">
        <v>741</v>
      </c>
      <c r="C15">
        <v>6.4279437552034802E-2</v>
      </c>
      <c r="D15" s="216">
        <v>18</v>
      </c>
      <c r="E15">
        <f>AVERAGE(C13:C15)</f>
        <v>0.38200351459494963</v>
      </c>
      <c r="F15" s="202">
        <f>AVERAGE(E13:E15)</f>
        <v>0.38200351459494963</v>
      </c>
    </row>
    <row r="16" spans="1:6">
      <c r="A16" s="215" t="s">
        <v>742</v>
      </c>
      <c r="C16">
        <v>0.3728207378018018</v>
      </c>
      <c r="D16" s="216">
        <v>25</v>
      </c>
      <c r="E16">
        <v>0.3728207378018018</v>
      </c>
      <c r="F16" s="202">
        <v>0.3728207378018018</v>
      </c>
    </row>
    <row r="17" spans="1:6">
      <c r="A17" s="215" t="s">
        <v>743</v>
      </c>
      <c r="C17">
        <v>0.8503251310454889</v>
      </c>
      <c r="F17" s="202"/>
    </row>
    <row r="18" spans="1:6">
      <c r="A18" s="215" t="s">
        <v>743</v>
      </c>
      <c r="C18">
        <v>0.92378734539067153</v>
      </c>
      <c r="D18" s="216">
        <v>28</v>
      </c>
      <c r="E18">
        <f>AVERAGE(C17+C17:C18)</f>
        <v>1.7741124764361604</v>
      </c>
      <c r="F18" s="202">
        <f>AVERAGE(E17+E17:E18)</f>
        <v>1.7741124764361604</v>
      </c>
    </row>
    <row r="19" spans="1:6">
      <c r="A19" s="215" t="s">
        <v>744</v>
      </c>
      <c r="C19">
        <v>4.0881722283094133</v>
      </c>
      <c r="F19" s="202"/>
    </row>
    <row r="20" spans="1:6">
      <c r="A20" s="215" t="s">
        <v>744</v>
      </c>
      <c r="C20">
        <v>2.4481282930532111</v>
      </c>
      <c r="D20" s="216">
        <v>31</v>
      </c>
      <c r="E20">
        <f>AVERAGE(C19:C20)</f>
        <v>3.2681502606813124</v>
      </c>
      <c r="F20" s="202">
        <f>AVERAGE(E19:E20)</f>
        <v>3.2681502606813124</v>
      </c>
    </row>
    <row r="21" spans="1:6">
      <c r="A21" s="215" t="s">
        <v>745</v>
      </c>
      <c r="C21">
        <v>0.57484182725105404</v>
      </c>
      <c r="F21" s="202"/>
    </row>
    <row r="22" spans="1:6">
      <c r="A22" s="215" t="s">
        <v>745</v>
      </c>
      <c r="C22">
        <v>1.3792530743308036</v>
      </c>
      <c r="D22" s="216">
        <v>43</v>
      </c>
      <c r="E22">
        <f>AVERAGE(C21:C22)</f>
        <v>0.97704745079092881</v>
      </c>
      <c r="F22" s="202">
        <f>AVERAGE(E21:E22)</f>
        <v>0.97704745079092881</v>
      </c>
    </row>
    <row r="23" spans="1:6">
      <c r="A23" s="215" t="s">
        <v>746</v>
      </c>
      <c r="C23">
        <v>3.4876186260375448</v>
      </c>
      <c r="D23" s="216">
        <v>57</v>
      </c>
      <c r="E23">
        <v>3.4876186260375448</v>
      </c>
      <c r="F23" s="202">
        <v>3.4876186260375448</v>
      </c>
    </row>
    <row r="24" spans="1:6">
      <c r="A24" s="215" t="s">
        <v>747</v>
      </c>
      <c r="C24">
        <v>3.2653954276433681</v>
      </c>
      <c r="F24" s="202"/>
    </row>
    <row r="25" spans="1:6">
      <c r="A25" s="215" t="s">
        <v>747</v>
      </c>
      <c r="C25">
        <v>1.0266344454739271</v>
      </c>
      <c r="F25" s="202"/>
    </row>
    <row r="26" spans="1:6">
      <c r="A26" s="215" t="s">
        <v>747</v>
      </c>
      <c r="C26">
        <v>3.0376625631733014</v>
      </c>
      <c r="D26" s="216">
        <v>76</v>
      </c>
      <c r="E26">
        <f>AVERAGE(C24:C26)</f>
        <v>2.4432308120968655</v>
      </c>
      <c r="F26" s="202">
        <f>AVERAGE(E24:E26)</f>
        <v>2.4432308120968655</v>
      </c>
    </row>
    <row r="27" spans="1:6">
      <c r="A27" s="215" t="s">
        <v>748</v>
      </c>
      <c r="C27">
        <v>0.11202987687640351</v>
      </c>
      <c r="D27" s="216">
        <v>78</v>
      </c>
      <c r="E27">
        <v>0.11202987687640351</v>
      </c>
      <c r="F27" s="202">
        <v>0.11202987687640351</v>
      </c>
    </row>
    <row r="28" spans="1:6">
      <c r="A28" s="215" t="s">
        <v>322</v>
      </c>
      <c r="C28">
        <v>1.2708963081716593</v>
      </c>
      <c r="F28" s="202"/>
    </row>
    <row r="29" spans="1:6">
      <c r="A29" s="215" t="s">
        <v>322</v>
      </c>
      <c r="C29">
        <v>1.8108435836087518</v>
      </c>
      <c r="D29" s="216">
        <v>84.5</v>
      </c>
      <c r="E29">
        <f>AVERAGE(C28:C29)</f>
        <v>1.5408699458902055</v>
      </c>
      <c r="F29" s="202">
        <f>AVERAGE(E28:E29)</f>
        <v>1.5408699458902055</v>
      </c>
    </row>
    <row r="30" spans="1:6">
      <c r="A30" s="215" t="s">
        <v>749</v>
      </c>
      <c r="C30">
        <v>0.37098418244317216</v>
      </c>
      <c r="F30" s="202"/>
    </row>
    <row r="31" spans="1:6">
      <c r="A31" s="215" t="s">
        <v>749</v>
      </c>
      <c r="C31">
        <v>0.57851493796831333</v>
      </c>
      <c r="D31" s="216">
        <v>97</v>
      </c>
      <c r="E31">
        <f>AVERAGE(C30:C31)</f>
        <v>0.47474956020574277</v>
      </c>
      <c r="F31" s="202">
        <f>AVERAGE(E30:E31)</f>
        <v>0.47474956020574277</v>
      </c>
    </row>
    <row r="32" spans="1:6">
      <c r="A32" s="215" t="s">
        <v>750</v>
      </c>
      <c r="C32">
        <v>6.8136203805156885</v>
      </c>
      <c r="F32" s="202"/>
    </row>
    <row r="33" spans="1:6">
      <c r="A33" s="215" t="s">
        <v>750</v>
      </c>
      <c r="C33">
        <v>1.9136906836920071</v>
      </c>
      <c r="F33" s="202"/>
    </row>
    <row r="34" spans="1:6">
      <c r="A34" s="215" t="s">
        <v>750</v>
      </c>
      <c r="C34">
        <v>0.51974516649216707</v>
      </c>
      <c r="D34" s="216">
        <v>92</v>
      </c>
      <c r="E34">
        <f>AVERAGE(C32:C34)</f>
        <v>3.0823520768999537</v>
      </c>
      <c r="F34" s="202">
        <f>AVERAGE(E32:E34)</f>
        <v>3.0823520768999537</v>
      </c>
    </row>
    <row r="35" spans="1:6">
      <c r="A35" s="215" t="s">
        <v>316</v>
      </c>
      <c r="C35">
        <v>4.7217838270366128</v>
      </c>
      <c r="F35" s="202"/>
    </row>
    <row r="36" spans="1:6">
      <c r="A36" s="215" t="s">
        <v>316</v>
      </c>
      <c r="C36">
        <v>1.919200349767896</v>
      </c>
      <c r="D36" s="216">
        <v>115</v>
      </c>
      <c r="E36">
        <f>AVERAGE(C35:C36)</f>
        <v>3.3204920884022542</v>
      </c>
      <c r="F36" s="202">
        <f>AVERAGE(E35:E36)</f>
        <v>3.3204920884022542</v>
      </c>
    </row>
    <row r="37" spans="1:6">
      <c r="A37" s="215" t="s">
        <v>751</v>
      </c>
      <c r="C37">
        <v>1.250694199226734</v>
      </c>
      <c r="D37" s="216">
        <v>144</v>
      </c>
      <c r="E37">
        <v>1.250694199226734</v>
      </c>
      <c r="F37" s="202">
        <v>1.250694199226734</v>
      </c>
    </row>
    <row r="38" spans="1:6">
      <c r="A38" s="215" t="s">
        <v>752</v>
      </c>
      <c r="C38">
        <v>5.1056238969901919</v>
      </c>
      <c r="D38" s="216">
        <v>153</v>
      </c>
      <c r="E38">
        <v>5.1056238969901919</v>
      </c>
      <c r="F38" s="202">
        <v>5.1056238969901919</v>
      </c>
    </row>
    <row r="39" spans="1:6">
      <c r="C39" s="149" t="s">
        <v>753</v>
      </c>
      <c r="E39" s="149" t="s">
        <v>753</v>
      </c>
    </row>
    <row r="40" spans="1:6">
      <c r="C40">
        <f>AVERAGE(C4:C38)</f>
        <v>1.4928046685043577</v>
      </c>
      <c r="E40">
        <f>AVERAGE(E4:E38)</f>
        <v>1.5318482704443062</v>
      </c>
    </row>
  </sheetData>
  <pageMargins left="0.75" right="0.75" top="1" bottom="1" header="0.5" footer="0.5"/>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93"/>
  <sheetViews>
    <sheetView tabSelected="1" topLeftCell="A43" workbookViewId="0">
      <selection activeCell="AR4" sqref="AR4"/>
    </sheetView>
  </sheetViews>
  <sheetFormatPr baseColWidth="10" defaultRowHeight="15" x14ac:dyDescent="0"/>
  <cols>
    <col min="1" max="1" width="13.33203125" customWidth="1"/>
    <col min="2" max="3" width="4" customWidth="1"/>
    <col min="4" max="5" width="3.1640625" bestFit="1" customWidth="1"/>
    <col min="6" max="6" width="3.1640625" customWidth="1"/>
    <col min="7" max="7" width="4.33203125" customWidth="1"/>
    <col min="8" max="8" width="3.1640625" bestFit="1" customWidth="1"/>
    <col min="9" max="9" width="3.33203125" customWidth="1"/>
    <col min="10" max="10" width="4.1640625" bestFit="1" customWidth="1"/>
    <col min="11" max="12" width="3.1640625" customWidth="1"/>
    <col min="13" max="13" width="3.33203125" customWidth="1"/>
    <col min="14" max="14" width="3.83203125" customWidth="1"/>
    <col min="15" max="15" width="4" style="22" customWidth="1"/>
    <col min="16" max="16" width="3.1640625" style="22" bestFit="1" customWidth="1"/>
    <col min="17" max="17" width="4.1640625" style="22" customWidth="1"/>
    <col min="18" max="18" width="3.5" customWidth="1"/>
    <col min="19" max="19" width="4.1640625" customWidth="1"/>
    <col min="20" max="20" width="3.1640625" customWidth="1"/>
    <col min="21" max="23" width="4.1640625" customWidth="1"/>
    <col min="24" max="24" width="3" customWidth="1"/>
    <col min="25" max="26" width="3.1640625" bestFit="1" customWidth="1"/>
    <col min="27" max="27" width="3.6640625" customWidth="1"/>
    <col min="28" max="32" width="3.1640625" bestFit="1" customWidth="1"/>
    <col min="33" max="34" width="3.1640625" customWidth="1"/>
    <col min="35" max="35" width="3" customWidth="1"/>
    <col min="36" max="36" width="3.5" customWidth="1"/>
    <col min="37" max="38" width="3.1640625" bestFit="1" customWidth="1"/>
    <col min="39" max="39" width="3.1640625" customWidth="1"/>
    <col min="40" max="40" width="3" customWidth="1"/>
    <col min="41" max="42" width="3.1640625" bestFit="1" customWidth="1"/>
    <col min="43" max="43" width="5" customWidth="1"/>
    <col min="44" max="44" width="17.33203125" customWidth="1"/>
    <col min="45" max="45" width="4.33203125" customWidth="1"/>
    <col min="46" max="46" width="5.33203125" bestFit="1" customWidth="1"/>
    <col min="47" max="52" width="3.1640625" bestFit="1" customWidth="1"/>
    <col min="53" max="53" width="3.1640625" customWidth="1"/>
    <col min="54" max="55" width="3.1640625" bestFit="1" customWidth="1"/>
    <col min="56" max="56" width="4.1640625" customWidth="1"/>
    <col min="57" max="57" width="5.33203125" bestFit="1" customWidth="1"/>
    <col min="58" max="60" width="3.1640625" bestFit="1" customWidth="1"/>
    <col min="61" max="62" width="3.1640625" customWidth="1"/>
    <col min="63" max="63" width="3.1640625" bestFit="1" customWidth="1"/>
    <col min="64" max="64" width="5.1640625" customWidth="1"/>
    <col min="65" max="66" width="3.1640625" bestFit="1" customWidth="1"/>
    <col min="67" max="67" width="3.1640625" customWidth="1"/>
    <col min="68" max="68" width="5.33203125" bestFit="1" customWidth="1"/>
    <col min="69" max="69" width="3.1640625" customWidth="1"/>
    <col min="70" max="70" width="3.1640625" bestFit="1" customWidth="1"/>
    <col min="71" max="71" width="3.33203125" customWidth="1"/>
    <col min="72" max="72" width="5.33203125" bestFit="1" customWidth="1"/>
    <col min="73" max="73" width="6.83203125" customWidth="1"/>
    <col min="74" max="74" width="3.1640625" bestFit="1" customWidth="1"/>
    <col min="75" max="76" width="5.33203125" bestFit="1" customWidth="1"/>
    <col min="77" max="77" width="3.1640625" bestFit="1" customWidth="1"/>
    <col min="78" max="78" width="5.33203125" bestFit="1" customWidth="1"/>
    <col min="79" max="79" width="3.1640625" bestFit="1" customWidth="1"/>
    <col min="80" max="80" width="3.1640625" customWidth="1"/>
    <col min="81" max="81" width="5.33203125" bestFit="1" customWidth="1"/>
    <col min="82" max="82" width="3.1640625" bestFit="1" customWidth="1"/>
    <col min="83" max="83" width="4.1640625" customWidth="1"/>
    <col min="84" max="84" width="5.33203125" bestFit="1" customWidth="1"/>
  </cols>
  <sheetData>
    <row r="1" spans="1:43" ht="108" customHeight="1">
      <c r="A1" s="1" t="s">
        <v>755</v>
      </c>
      <c r="B1" s="15" t="s">
        <v>1</v>
      </c>
      <c r="C1" s="15" t="s">
        <v>2</v>
      </c>
      <c r="D1" s="16" t="s">
        <v>6</v>
      </c>
      <c r="E1" s="15" t="s">
        <v>163</v>
      </c>
      <c r="F1" s="15" t="s">
        <v>8</v>
      </c>
      <c r="G1" s="25" t="s">
        <v>149</v>
      </c>
      <c r="H1" s="15" t="s">
        <v>9</v>
      </c>
      <c r="I1" s="15" t="s">
        <v>10</v>
      </c>
      <c r="J1" s="15" t="s">
        <v>11</v>
      </c>
      <c r="K1" s="15" t="s">
        <v>12</v>
      </c>
      <c r="L1" s="15" t="s">
        <v>13</v>
      </c>
      <c r="M1" s="15" t="s">
        <v>15</v>
      </c>
      <c r="N1" s="23" t="s">
        <v>152</v>
      </c>
      <c r="O1" s="49" t="s">
        <v>16</v>
      </c>
      <c r="P1" s="49" t="s">
        <v>17</v>
      </c>
      <c r="Q1" s="49" t="s">
        <v>18</v>
      </c>
      <c r="R1" s="15" t="s">
        <v>19</v>
      </c>
      <c r="S1" s="16" t="s">
        <v>20</v>
      </c>
      <c r="T1" s="26" t="s">
        <v>158</v>
      </c>
      <c r="U1" s="15" t="s">
        <v>24</v>
      </c>
      <c r="V1" s="15" t="s">
        <v>25</v>
      </c>
      <c r="W1" s="15" t="s">
        <v>26</v>
      </c>
      <c r="X1" s="23" t="s">
        <v>214</v>
      </c>
      <c r="Y1" s="15" t="s">
        <v>27</v>
      </c>
      <c r="Z1" s="15" t="s">
        <v>28</v>
      </c>
      <c r="AA1" s="15" t="s">
        <v>29</v>
      </c>
      <c r="AB1" s="16" t="s">
        <v>30</v>
      </c>
      <c r="AC1" s="16" t="s">
        <v>31</v>
      </c>
      <c r="AD1" s="16" t="s">
        <v>32</v>
      </c>
      <c r="AE1" s="15" t="s">
        <v>33</v>
      </c>
      <c r="AF1" s="15" t="s">
        <v>34</v>
      </c>
      <c r="AG1" s="23" t="s">
        <v>157</v>
      </c>
      <c r="AH1" s="23" t="s">
        <v>155</v>
      </c>
      <c r="AI1" s="15" t="s">
        <v>37</v>
      </c>
      <c r="AJ1" s="23" t="s">
        <v>151</v>
      </c>
      <c r="AK1" s="15" t="s">
        <v>38</v>
      </c>
      <c r="AL1" s="15" t="s">
        <v>40</v>
      </c>
      <c r="AM1" s="23" t="s">
        <v>159</v>
      </c>
      <c r="AN1" s="15" t="s">
        <v>41</v>
      </c>
      <c r="AO1" s="15" t="s">
        <v>42</v>
      </c>
      <c r="AP1" s="15" t="s">
        <v>43</v>
      </c>
      <c r="AQ1" s="17" t="s">
        <v>44</v>
      </c>
    </row>
    <row r="2" spans="1:43">
      <c r="A2" s="6" t="s">
        <v>165</v>
      </c>
      <c r="B2" s="19"/>
      <c r="C2" s="19">
        <v>2</v>
      </c>
      <c r="D2" s="19"/>
      <c r="E2" s="19"/>
      <c r="F2" s="19"/>
      <c r="G2" s="19"/>
      <c r="H2" s="19"/>
      <c r="I2" s="19"/>
      <c r="J2" s="19">
        <v>254</v>
      </c>
      <c r="K2" s="19"/>
      <c r="L2" s="19"/>
      <c r="M2" s="19"/>
      <c r="N2" s="19"/>
      <c r="O2" s="50"/>
      <c r="P2" s="50"/>
      <c r="Q2" s="50"/>
      <c r="R2" s="19"/>
      <c r="S2" s="19"/>
      <c r="T2" s="19"/>
      <c r="U2" s="19"/>
      <c r="V2" s="19"/>
      <c r="W2" s="19"/>
      <c r="X2" s="19"/>
      <c r="Y2" s="19"/>
      <c r="Z2" s="19">
        <v>2</v>
      </c>
      <c r="AA2" s="19">
        <v>3</v>
      </c>
      <c r="AB2" s="19"/>
      <c r="AC2" s="19"/>
      <c r="AD2" s="19"/>
      <c r="AE2" s="19"/>
      <c r="AF2" s="19"/>
      <c r="AG2" s="19"/>
      <c r="AH2" s="19"/>
      <c r="AI2" s="19"/>
      <c r="AJ2" s="19"/>
      <c r="AK2" s="19"/>
      <c r="AL2" s="19"/>
      <c r="AM2" s="19"/>
      <c r="AN2" s="19"/>
      <c r="AO2" s="19"/>
      <c r="AP2" s="19"/>
      <c r="AQ2" s="19">
        <f t="shared" ref="AQ2:AQ33" si="0">SUM(B2:AP2)</f>
        <v>261</v>
      </c>
    </row>
    <row r="3" spans="1:43">
      <c r="A3" s="6" t="s">
        <v>124</v>
      </c>
      <c r="B3" s="19"/>
      <c r="C3" s="19">
        <v>45</v>
      </c>
      <c r="D3" s="19"/>
      <c r="E3" s="19"/>
      <c r="F3" s="19"/>
      <c r="G3" s="19"/>
      <c r="H3" s="19"/>
      <c r="I3" s="19"/>
      <c r="J3" s="19"/>
      <c r="K3" s="19"/>
      <c r="L3" s="19"/>
      <c r="M3" s="19"/>
      <c r="N3" s="19"/>
      <c r="O3" s="50">
        <v>1</v>
      </c>
      <c r="P3" s="50"/>
      <c r="Q3" s="50"/>
      <c r="R3" s="19"/>
      <c r="S3" s="19"/>
      <c r="T3" s="19"/>
      <c r="U3" s="19"/>
      <c r="V3" s="19"/>
      <c r="W3" s="19"/>
      <c r="X3" s="19"/>
      <c r="Y3" s="19"/>
      <c r="Z3" s="19"/>
      <c r="AA3" s="19"/>
      <c r="AB3" s="19"/>
      <c r="AC3" s="19"/>
      <c r="AD3" s="19"/>
      <c r="AE3" s="19"/>
      <c r="AF3" s="19"/>
      <c r="AG3" s="19"/>
      <c r="AH3" s="19"/>
      <c r="AI3" s="19"/>
      <c r="AJ3" s="19"/>
      <c r="AK3" s="19"/>
      <c r="AL3" s="19"/>
      <c r="AM3" s="19"/>
      <c r="AN3" s="19"/>
      <c r="AO3" s="19"/>
      <c r="AP3" s="19"/>
      <c r="AQ3" s="19">
        <f t="shared" si="0"/>
        <v>46</v>
      </c>
    </row>
    <row r="4" spans="1:43">
      <c r="A4" s="6" t="s">
        <v>83</v>
      </c>
      <c r="B4" s="19"/>
      <c r="C4" s="19">
        <v>75</v>
      </c>
      <c r="D4" s="19"/>
      <c r="E4" s="19"/>
      <c r="F4" s="19"/>
      <c r="G4" s="19"/>
      <c r="H4" s="19"/>
      <c r="I4" s="19"/>
      <c r="J4" s="19">
        <v>75</v>
      </c>
      <c r="K4" s="19"/>
      <c r="L4" s="19"/>
      <c r="M4" s="19"/>
      <c r="N4" s="19"/>
      <c r="O4" s="50"/>
      <c r="P4" s="50"/>
      <c r="Q4" s="50"/>
      <c r="R4" s="19"/>
      <c r="S4" s="19"/>
      <c r="T4" s="19"/>
      <c r="U4" s="19"/>
      <c r="V4" s="19"/>
      <c r="W4" s="19"/>
      <c r="X4" s="19"/>
      <c r="Y4" s="19"/>
      <c r="Z4" s="19"/>
      <c r="AA4" s="19"/>
      <c r="AB4" s="19"/>
      <c r="AC4" s="19"/>
      <c r="AD4" s="19"/>
      <c r="AE4" s="19"/>
      <c r="AF4" s="19"/>
      <c r="AG4" s="19"/>
      <c r="AH4" s="19"/>
      <c r="AI4" s="19"/>
      <c r="AJ4" s="19"/>
      <c r="AK4" s="19"/>
      <c r="AL4" s="19"/>
      <c r="AM4" s="19"/>
      <c r="AN4" s="19"/>
      <c r="AO4" s="19"/>
      <c r="AP4" s="19"/>
      <c r="AQ4" s="19">
        <f t="shared" si="0"/>
        <v>150</v>
      </c>
    </row>
    <row r="5" spans="1:43">
      <c r="A5" s="6" t="s">
        <v>84</v>
      </c>
      <c r="B5" s="19"/>
      <c r="C5" s="19"/>
      <c r="D5" s="19"/>
      <c r="E5" s="19"/>
      <c r="F5" s="19"/>
      <c r="G5" s="19"/>
      <c r="H5" s="19"/>
      <c r="I5" s="19"/>
      <c r="J5" s="19">
        <v>88</v>
      </c>
      <c r="K5" s="19"/>
      <c r="L5" s="19"/>
      <c r="M5" s="19"/>
      <c r="N5" s="19"/>
      <c r="O5" s="50"/>
      <c r="P5" s="50"/>
      <c r="Q5" s="50"/>
      <c r="R5" s="19"/>
      <c r="S5" s="19"/>
      <c r="T5" s="19"/>
      <c r="U5" s="19"/>
      <c r="V5" s="19"/>
      <c r="W5" s="19"/>
      <c r="X5" s="19"/>
      <c r="Y5" s="19"/>
      <c r="Z5" s="19"/>
      <c r="AA5" s="19"/>
      <c r="AB5" s="19"/>
      <c r="AC5" s="19"/>
      <c r="AD5" s="19"/>
      <c r="AE5" s="19">
        <v>2</v>
      </c>
      <c r="AF5" s="19"/>
      <c r="AG5" s="19"/>
      <c r="AH5" s="19"/>
      <c r="AI5" s="19"/>
      <c r="AJ5" s="19"/>
      <c r="AK5" s="19"/>
      <c r="AL5" s="19"/>
      <c r="AM5" s="19"/>
      <c r="AN5" s="19"/>
      <c r="AO5" s="19"/>
      <c r="AP5" s="19"/>
      <c r="AQ5" s="19">
        <f t="shared" si="0"/>
        <v>90</v>
      </c>
    </row>
    <row r="6" spans="1:43">
      <c r="A6" s="7" t="s">
        <v>85</v>
      </c>
      <c r="B6" s="19"/>
      <c r="C6" s="19">
        <v>5</v>
      </c>
      <c r="D6" s="19"/>
      <c r="E6" s="19"/>
      <c r="F6" s="19"/>
      <c r="G6" s="19"/>
      <c r="H6" s="19"/>
      <c r="I6" s="19"/>
      <c r="J6" s="19">
        <v>30</v>
      </c>
      <c r="K6" s="19"/>
      <c r="L6" s="19"/>
      <c r="M6" s="19"/>
      <c r="N6" s="19"/>
      <c r="O6" s="50">
        <v>4</v>
      </c>
      <c r="P6" s="50"/>
      <c r="Q6" s="50"/>
      <c r="R6" s="19"/>
      <c r="S6" s="19"/>
      <c r="T6" s="19"/>
      <c r="U6" s="19"/>
      <c r="V6" s="19"/>
      <c r="W6" s="19"/>
      <c r="X6" s="19"/>
      <c r="Y6" s="19"/>
      <c r="Z6" s="19"/>
      <c r="AA6" s="19"/>
      <c r="AB6" s="19"/>
      <c r="AC6" s="19"/>
      <c r="AD6" s="19"/>
      <c r="AE6" s="19">
        <v>2</v>
      </c>
      <c r="AF6" s="19"/>
      <c r="AG6" s="19"/>
      <c r="AH6" s="19"/>
      <c r="AI6" s="19"/>
      <c r="AJ6" s="19"/>
      <c r="AK6" s="19"/>
      <c r="AL6" s="19"/>
      <c r="AM6" s="19"/>
      <c r="AN6" s="19"/>
      <c r="AO6" s="19"/>
      <c r="AP6" s="19"/>
      <c r="AQ6" s="19">
        <f t="shared" si="0"/>
        <v>41</v>
      </c>
    </row>
    <row r="7" spans="1:43">
      <c r="A7" s="7" t="s">
        <v>125</v>
      </c>
      <c r="B7" s="19"/>
      <c r="C7" s="19"/>
      <c r="D7" s="19"/>
      <c r="E7" s="19"/>
      <c r="F7" s="19"/>
      <c r="G7" s="19">
        <v>21</v>
      </c>
      <c r="H7" s="19"/>
      <c r="I7" s="19"/>
      <c r="J7" s="19"/>
      <c r="K7" s="19"/>
      <c r="L7" s="19"/>
      <c r="M7" s="19"/>
      <c r="N7" s="19"/>
      <c r="O7" s="50"/>
      <c r="P7" s="50"/>
      <c r="Q7" s="50"/>
      <c r="R7" s="19"/>
      <c r="S7" s="19"/>
      <c r="T7" s="19"/>
      <c r="U7" s="19"/>
      <c r="V7" s="19"/>
      <c r="W7" s="19"/>
      <c r="X7" s="19"/>
      <c r="Y7" s="19"/>
      <c r="Z7" s="19"/>
      <c r="AA7" s="19"/>
      <c r="AB7" s="19"/>
      <c r="AC7" s="19"/>
      <c r="AD7" s="19"/>
      <c r="AE7" s="19"/>
      <c r="AF7" s="19"/>
      <c r="AG7" s="19"/>
      <c r="AH7" s="19"/>
      <c r="AI7" s="19"/>
      <c r="AJ7" s="19"/>
      <c r="AK7" s="19"/>
      <c r="AL7" s="19"/>
      <c r="AM7" s="19"/>
      <c r="AN7" s="19"/>
      <c r="AO7" s="19"/>
      <c r="AP7" s="19"/>
      <c r="AQ7" s="19">
        <f t="shared" si="0"/>
        <v>21</v>
      </c>
    </row>
    <row r="8" spans="1:43">
      <c r="A8" s="7" t="s">
        <v>126</v>
      </c>
      <c r="B8" s="19"/>
      <c r="C8" s="19"/>
      <c r="D8" s="19"/>
      <c r="E8" s="19"/>
      <c r="F8" s="19"/>
      <c r="G8" s="19">
        <v>9</v>
      </c>
      <c r="H8" s="19"/>
      <c r="I8" s="19"/>
      <c r="J8" s="19">
        <v>121</v>
      </c>
      <c r="K8" s="19"/>
      <c r="L8" s="19"/>
      <c r="M8" s="19"/>
      <c r="N8" s="19"/>
      <c r="O8" s="50">
        <v>11</v>
      </c>
      <c r="P8" s="50"/>
      <c r="Q8" s="50"/>
      <c r="R8" s="19"/>
      <c r="S8" s="19"/>
      <c r="T8" s="19"/>
      <c r="U8" s="19">
        <v>3</v>
      </c>
      <c r="V8" s="19"/>
      <c r="W8" s="19">
        <v>13</v>
      </c>
      <c r="X8" s="19"/>
      <c r="Y8" s="19"/>
      <c r="Z8" s="19">
        <v>6</v>
      </c>
      <c r="AA8" s="19">
        <v>1</v>
      </c>
      <c r="AB8" s="19"/>
      <c r="AC8" s="19"/>
      <c r="AD8" s="19"/>
      <c r="AE8" s="19"/>
      <c r="AF8" s="19"/>
      <c r="AG8" s="19"/>
      <c r="AH8" s="19"/>
      <c r="AI8" s="19"/>
      <c r="AJ8" s="19"/>
      <c r="AK8" s="19"/>
      <c r="AL8" s="19"/>
      <c r="AM8" s="19"/>
      <c r="AN8" s="19"/>
      <c r="AO8" s="19"/>
      <c r="AP8" s="19">
        <v>4</v>
      </c>
      <c r="AQ8" s="19">
        <f t="shared" si="0"/>
        <v>168</v>
      </c>
    </row>
    <row r="9" spans="1:43">
      <c r="A9" s="7" t="s">
        <v>86</v>
      </c>
      <c r="B9" s="19"/>
      <c r="C9" s="19">
        <v>52</v>
      </c>
      <c r="D9" s="19"/>
      <c r="E9" s="19"/>
      <c r="F9" s="19"/>
      <c r="G9" s="19"/>
      <c r="H9" s="19"/>
      <c r="I9" s="19"/>
      <c r="J9" s="19">
        <v>12</v>
      </c>
      <c r="K9" s="19"/>
      <c r="L9" s="19"/>
      <c r="M9" s="19"/>
      <c r="N9" s="19"/>
      <c r="O9" s="50">
        <v>19</v>
      </c>
      <c r="P9" s="50">
        <v>3</v>
      </c>
      <c r="Q9" s="50"/>
      <c r="R9" s="19"/>
      <c r="S9" s="19"/>
      <c r="T9" s="19"/>
      <c r="U9" s="19">
        <v>2</v>
      </c>
      <c r="V9" s="19">
        <v>5</v>
      </c>
      <c r="W9" s="19"/>
      <c r="X9" s="19"/>
      <c r="Y9" s="19">
        <v>5</v>
      </c>
      <c r="Z9" s="19">
        <v>18</v>
      </c>
      <c r="AA9" s="19"/>
      <c r="AB9" s="19"/>
      <c r="AC9" s="19"/>
      <c r="AD9" s="19">
        <v>8</v>
      </c>
      <c r="AE9" s="19"/>
      <c r="AF9" s="19"/>
      <c r="AG9" s="19"/>
      <c r="AH9" s="19"/>
      <c r="AI9" s="19"/>
      <c r="AJ9" s="19"/>
      <c r="AK9" s="19"/>
      <c r="AL9" s="19"/>
      <c r="AM9" s="19"/>
      <c r="AN9" s="19"/>
      <c r="AO9" s="19"/>
      <c r="AP9" s="19"/>
      <c r="AQ9" s="19">
        <f t="shared" si="0"/>
        <v>124</v>
      </c>
    </row>
    <row r="10" spans="1:43">
      <c r="A10" s="7" t="s">
        <v>127</v>
      </c>
      <c r="B10" s="19">
        <v>1</v>
      </c>
      <c r="C10" s="19"/>
      <c r="D10" s="19"/>
      <c r="E10" s="19"/>
      <c r="F10" s="19"/>
      <c r="G10" s="19"/>
      <c r="H10" s="19"/>
      <c r="I10" s="19"/>
      <c r="J10" s="19">
        <v>25</v>
      </c>
      <c r="K10" s="19"/>
      <c r="L10" s="19"/>
      <c r="M10" s="19"/>
      <c r="N10" s="19"/>
      <c r="O10" s="50"/>
      <c r="P10" s="50"/>
      <c r="Q10" s="50"/>
      <c r="R10" s="19"/>
      <c r="S10" s="19"/>
      <c r="T10" s="19"/>
      <c r="U10" s="19">
        <v>5</v>
      </c>
      <c r="V10" s="19">
        <v>8</v>
      </c>
      <c r="W10" s="19"/>
      <c r="X10" s="19"/>
      <c r="Y10" s="19">
        <v>6</v>
      </c>
      <c r="Z10" s="19"/>
      <c r="AA10" s="19"/>
      <c r="AB10" s="19"/>
      <c r="AC10" s="19"/>
      <c r="AD10" s="19">
        <v>2</v>
      </c>
      <c r="AE10" s="19"/>
      <c r="AF10" s="19"/>
      <c r="AG10" s="19"/>
      <c r="AH10" s="19"/>
      <c r="AI10" s="19"/>
      <c r="AJ10" s="19"/>
      <c r="AK10" s="19"/>
      <c r="AL10" s="19"/>
      <c r="AM10" s="19"/>
      <c r="AN10" s="19"/>
      <c r="AO10" s="19">
        <v>2</v>
      </c>
      <c r="AP10" s="19"/>
      <c r="AQ10" s="19">
        <f t="shared" si="0"/>
        <v>49</v>
      </c>
    </row>
    <row r="11" spans="1:43">
      <c r="A11" s="7" t="s">
        <v>87</v>
      </c>
      <c r="B11" s="19"/>
      <c r="C11" s="19"/>
      <c r="D11" s="19"/>
      <c r="E11" s="19"/>
      <c r="F11" s="19"/>
      <c r="G11" s="19"/>
      <c r="H11" s="19"/>
      <c r="I11" s="19"/>
      <c r="J11" s="19"/>
      <c r="K11" s="19"/>
      <c r="L11" s="19"/>
      <c r="M11" s="19"/>
      <c r="N11" s="19"/>
      <c r="O11" s="50"/>
      <c r="P11" s="50"/>
      <c r="Q11" s="50"/>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v>3</v>
      </c>
      <c r="AQ11" s="19">
        <f t="shared" si="0"/>
        <v>3</v>
      </c>
    </row>
    <row r="12" spans="1:43">
      <c r="A12" s="7" t="s">
        <v>128</v>
      </c>
      <c r="B12" s="19"/>
      <c r="C12" s="19"/>
      <c r="D12" s="19"/>
      <c r="E12" s="19"/>
      <c r="F12" s="19"/>
      <c r="G12" s="19">
        <v>23</v>
      </c>
      <c r="I12" s="19"/>
      <c r="J12" s="19"/>
      <c r="K12" s="19"/>
      <c r="L12" s="19"/>
      <c r="M12" s="19"/>
      <c r="N12" s="19"/>
      <c r="O12" s="50"/>
      <c r="P12" s="50"/>
      <c r="Q12" s="50"/>
      <c r="R12" s="19"/>
      <c r="S12" s="19"/>
      <c r="T12" s="19"/>
      <c r="U12" s="19">
        <v>2</v>
      </c>
      <c r="V12" s="19">
        <v>1</v>
      </c>
      <c r="W12" s="19"/>
      <c r="X12" s="19"/>
      <c r="Y12" s="19"/>
      <c r="Z12" s="19"/>
      <c r="AA12" s="19"/>
      <c r="AB12" s="19"/>
      <c r="AC12" s="19"/>
      <c r="AD12" s="19"/>
      <c r="AE12" s="19"/>
      <c r="AF12" s="19"/>
      <c r="AG12" s="19"/>
      <c r="AH12" s="19"/>
      <c r="AI12" s="19"/>
      <c r="AJ12" s="19"/>
      <c r="AK12" s="19"/>
      <c r="AL12" s="19"/>
      <c r="AM12" s="19"/>
      <c r="AN12" s="19"/>
      <c r="AO12" s="19">
        <v>1</v>
      </c>
      <c r="AP12" s="19"/>
      <c r="AQ12" s="19">
        <f t="shared" si="0"/>
        <v>27</v>
      </c>
    </row>
    <row r="13" spans="1:43">
      <c r="A13" s="7" t="s">
        <v>89</v>
      </c>
      <c r="B13" s="19"/>
      <c r="C13" s="19"/>
      <c r="D13" s="19"/>
      <c r="E13" s="19"/>
      <c r="F13" s="19"/>
      <c r="G13" s="19"/>
      <c r="H13" s="19">
        <v>2</v>
      </c>
      <c r="I13" s="19"/>
      <c r="J13" s="19">
        <v>28</v>
      </c>
      <c r="K13" s="19"/>
      <c r="L13" s="19"/>
      <c r="M13" s="19"/>
      <c r="N13" s="19"/>
      <c r="O13" s="50"/>
      <c r="P13" s="50"/>
      <c r="Q13" s="50"/>
      <c r="R13" s="19"/>
      <c r="S13" s="19"/>
      <c r="T13" s="19"/>
      <c r="U13" s="19">
        <v>1</v>
      </c>
      <c r="V13" s="19">
        <v>1</v>
      </c>
      <c r="W13" s="19">
        <v>2</v>
      </c>
      <c r="X13" s="19"/>
      <c r="Y13" s="19"/>
      <c r="Z13" s="19"/>
      <c r="AA13" s="19"/>
      <c r="AB13" s="19"/>
      <c r="AC13" s="19"/>
      <c r="AD13" s="19"/>
      <c r="AE13" s="19">
        <v>1</v>
      </c>
      <c r="AF13" s="19"/>
      <c r="AG13" s="19"/>
      <c r="AH13" s="19"/>
      <c r="AI13" s="19"/>
      <c r="AJ13" s="19"/>
      <c r="AK13" s="19"/>
      <c r="AL13" s="19"/>
      <c r="AM13" s="19"/>
      <c r="AN13" s="19"/>
      <c r="AO13" s="19"/>
      <c r="AP13" s="19"/>
      <c r="AQ13" s="19">
        <f t="shared" si="0"/>
        <v>35</v>
      </c>
    </row>
    <row r="14" spans="1:43">
      <c r="A14" s="7" t="s">
        <v>215</v>
      </c>
      <c r="B14" s="19">
        <v>6</v>
      </c>
      <c r="C14" s="19">
        <v>20</v>
      </c>
      <c r="D14" s="19"/>
      <c r="E14" s="19"/>
      <c r="F14" s="19"/>
      <c r="G14" s="19"/>
      <c r="H14" s="19"/>
      <c r="I14" s="19"/>
      <c r="J14" s="19"/>
      <c r="K14" s="19"/>
      <c r="L14" s="19"/>
      <c r="M14" s="19"/>
      <c r="N14" s="19"/>
      <c r="O14" s="50"/>
      <c r="P14" s="50"/>
      <c r="Q14" s="50"/>
      <c r="R14" s="19"/>
      <c r="S14" s="19"/>
      <c r="T14" s="19"/>
      <c r="U14" s="19"/>
      <c r="V14" s="19"/>
      <c r="W14" s="19">
        <v>4</v>
      </c>
      <c r="X14" s="19"/>
      <c r="Y14" s="19">
        <v>1</v>
      </c>
      <c r="Z14" s="19"/>
      <c r="AA14" s="19"/>
      <c r="AB14" s="19"/>
      <c r="AC14" s="19"/>
      <c r="AD14" s="19">
        <v>1</v>
      </c>
      <c r="AE14" s="19"/>
      <c r="AF14" s="19"/>
      <c r="AG14" s="19"/>
      <c r="AH14" s="19"/>
      <c r="AI14" s="19"/>
      <c r="AJ14" s="19"/>
      <c r="AK14" s="19"/>
      <c r="AL14" s="19"/>
      <c r="AM14" s="19"/>
      <c r="AN14" s="19"/>
      <c r="AO14" s="19"/>
      <c r="AP14" s="19"/>
      <c r="AQ14" s="19">
        <f t="shared" si="0"/>
        <v>32</v>
      </c>
    </row>
    <row r="15" spans="1:43">
      <c r="A15" s="7" t="s">
        <v>90</v>
      </c>
      <c r="B15" s="19"/>
      <c r="C15" s="19"/>
      <c r="D15" s="19"/>
      <c r="E15" s="19"/>
      <c r="F15" s="19">
        <v>1</v>
      </c>
      <c r="G15" s="19"/>
      <c r="H15" s="19"/>
      <c r="I15" s="19"/>
      <c r="J15" s="19">
        <v>10</v>
      </c>
      <c r="K15" s="19">
        <v>1</v>
      </c>
      <c r="L15" s="19"/>
      <c r="M15" s="19"/>
      <c r="N15" s="19"/>
      <c r="O15" s="50">
        <v>20</v>
      </c>
      <c r="P15" s="50"/>
      <c r="Q15" s="50"/>
      <c r="R15" s="19"/>
      <c r="S15" s="19"/>
      <c r="T15" s="19"/>
      <c r="U15" s="19">
        <v>2</v>
      </c>
      <c r="V15" s="19"/>
      <c r="W15" s="19">
        <v>24</v>
      </c>
      <c r="X15" s="19"/>
      <c r="Y15" s="19"/>
      <c r="Z15" s="19"/>
      <c r="AA15" s="19"/>
      <c r="AB15" s="19"/>
      <c r="AC15" s="19"/>
      <c r="AD15" s="19"/>
      <c r="AE15" s="19">
        <v>1</v>
      </c>
      <c r="AF15" s="19"/>
      <c r="AG15" s="19"/>
      <c r="AH15" s="19"/>
      <c r="AI15" s="19"/>
      <c r="AJ15" s="19"/>
      <c r="AK15" s="19"/>
      <c r="AL15" s="19"/>
      <c r="AM15" s="19"/>
      <c r="AN15" s="19"/>
      <c r="AO15" s="19"/>
      <c r="AP15" s="19"/>
      <c r="AQ15" s="19">
        <f t="shared" si="0"/>
        <v>59</v>
      </c>
    </row>
    <row r="16" spans="1:43">
      <c r="A16" s="7" t="s">
        <v>91</v>
      </c>
      <c r="B16" s="19">
        <v>3</v>
      </c>
      <c r="C16" s="19"/>
      <c r="D16" s="19"/>
      <c r="E16" s="19"/>
      <c r="F16" s="19">
        <v>4</v>
      </c>
      <c r="G16" s="19"/>
      <c r="H16" s="19">
        <v>3</v>
      </c>
      <c r="I16" s="19"/>
      <c r="J16" s="19">
        <v>6</v>
      </c>
      <c r="K16" s="19">
        <v>4</v>
      </c>
      <c r="L16" s="19">
        <v>1</v>
      </c>
      <c r="M16" s="19"/>
      <c r="N16" s="19"/>
      <c r="O16" s="50">
        <v>1</v>
      </c>
      <c r="P16" s="50"/>
      <c r="Q16" s="50"/>
      <c r="R16" s="19"/>
      <c r="S16" s="19"/>
      <c r="T16" s="19"/>
      <c r="U16" s="19"/>
      <c r="V16" s="19"/>
      <c r="W16" s="19">
        <v>30</v>
      </c>
      <c r="X16" s="19"/>
      <c r="Y16" s="19">
        <v>1</v>
      </c>
      <c r="Z16" s="19"/>
      <c r="AA16" s="19"/>
      <c r="AB16" s="19"/>
      <c r="AC16" s="19">
        <v>1</v>
      </c>
      <c r="AD16" s="19">
        <v>3</v>
      </c>
      <c r="AE16" s="19">
        <v>1</v>
      </c>
      <c r="AF16" s="19"/>
      <c r="AG16" s="19"/>
      <c r="AH16" s="19"/>
      <c r="AI16" s="19"/>
      <c r="AJ16" s="19"/>
      <c r="AK16" s="19"/>
      <c r="AL16" s="19"/>
      <c r="AM16" s="19"/>
      <c r="AN16" s="19"/>
      <c r="AO16" s="19"/>
      <c r="AP16" s="19"/>
      <c r="AQ16" s="19">
        <f t="shared" si="0"/>
        <v>58</v>
      </c>
    </row>
    <row r="17" spans="1:131">
      <c r="A17" s="7" t="s">
        <v>129</v>
      </c>
      <c r="B17" s="19"/>
      <c r="C17" s="19"/>
      <c r="D17" s="19"/>
      <c r="E17" s="19"/>
      <c r="G17" s="19">
        <v>4</v>
      </c>
      <c r="I17" s="19"/>
      <c r="J17" s="19"/>
      <c r="K17" s="19"/>
      <c r="L17" s="19"/>
      <c r="M17" s="19"/>
      <c r="N17" s="19"/>
      <c r="O17" s="50"/>
      <c r="P17" s="50"/>
      <c r="Q17" s="50"/>
      <c r="R17" s="19">
        <v>1</v>
      </c>
      <c r="S17" s="19"/>
      <c r="T17" s="19"/>
      <c r="U17" s="19">
        <v>1</v>
      </c>
      <c r="V17" s="19"/>
      <c r="X17" s="19"/>
      <c r="Y17" s="19"/>
      <c r="Z17" s="19">
        <v>1</v>
      </c>
      <c r="AA17" s="19"/>
      <c r="AB17" s="19"/>
      <c r="AC17" s="19"/>
      <c r="AD17" s="19"/>
      <c r="AE17" s="19"/>
      <c r="AF17" s="19"/>
      <c r="AG17" s="19"/>
      <c r="AH17" s="19"/>
      <c r="AI17" s="19"/>
      <c r="AJ17" s="19"/>
      <c r="AK17" s="19"/>
      <c r="AL17" s="19"/>
      <c r="AM17" s="19"/>
      <c r="AN17" s="19"/>
      <c r="AO17" s="19"/>
      <c r="AP17" s="19"/>
      <c r="AQ17" s="19">
        <f t="shared" si="0"/>
        <v>7</v>
      </c>
    </row>
    <row r="18" spans="1:131">
      <c r="A18" s="7" t="s">
        <v>92</v>
      </c>
      <c r="B18" s="19"/>
      <c r="C18" s="19"/>
      <c r="D18" s="19"/>
      <c r="E18" s="19"/>
      <c r="F18" s="19"/>
      <c r="G18" s="19"/>
      <c r="H18" s="19"/>
      <c r="I18" s="19"/>
      <c r="J18" s="19">
        <v>6</v>
      </c>
      <c r="K18" s="19"/>
      <c r="L18" s="19"/>
      <c r="M18" s="19"/>
      <c r="N18" s="19"/>
      <c r="O18" s="50"/>
      <c r="P18" s="50"/>
      <c r="Q18" s="50"/>
      <c r="R18" s="19"/>
      <c r="S18" s="19"/>
      <c r="T18" s="19"/>
      <c r="U18" s="19">
        <v>1</v>
      </c>
      <c r="V18" s="19"/>
      <c r="W18" s="19"/>
      <c r="X18" s="19">
        <v>1</v>
      </c>
      <c r="Y18" s="19">
        <v>1</v>
      </c>
      <c r="Z18" s="19"/>
      <c r="AA18" s="19"/>
      <c r="AB18" s="19"/>
      <c r="AC18" s="19"/>
      <c r="AD18" s="19"/>
      <c r="AE18" s="19"/>
      <c r="AF18" s="19"/>
      <c r="AG18" s="19"/>
      <c r="AH18" s="19"/>
      <c r="AI18" s="19"/>
      <c r="AJ18" s="19"/>
      <c r="AK18" s="19"/>
      <c r="AL18" s="19"/>
      <c r="AM18" s="19"/>
      <c r="AN18" s="19"/>
      <c r="AO18" s="19"/>
      <c r="AP18" s="19"/>
      <c r="AQ18" s="19">
        <f t="shared" si="0"/>
        <v>9</v>
      </c>
    </row>
    <row r="19" spans="1:131">
      <c r="A19" s="7" t="s">
        <v>93</v>
      </c>
      <c r="B19" s="19">
        <v>1</v>
      </c>
      <c r="C19" s="19">
        <v>4</v>
      </c>
      <c r="D19" s="19"/>
      <c r="E19" s="19"/>
      <c r="F19" s="19"/>
      <c r="G19" s="19"/>
      <c r="H19" s="19"/>
      <c r="I19" s="19"/>
      <c r="J19" s="19"/>
      <c r="K19" s="19"/>
      <c r="L19" s="19"/>
      <c r="M19" s="19"/>
      <c r="N19" s="19"/>
      <c r="O19" s="50"/>
      <c r="P19" s="50"/>
      <c r="Q19" s="50"/>
      <c r="R19" s="19"/>
      <c r="S19" s="19"/>
      <c r="T19" s="19"/>
      <c r="U19" s="19"/>
      <c r="V19" s="19">
        <v>2</v>
      </c>
      <c r="W19" s="19">
        <v>3</v>
      </c>
      <c r="X19" s="19"/>
      <c r="Y19" s="19"/>
      <c r="Z19" s="19"/>
      <c r="AA19" s="19"/>
      <c r="AB19" s="19"/>
      <c r="AC19" s="19"/>
      <c r="AD19" s="19"/>
      <c r="AE19" s="19"/>
      <c r="AF19" s="19"/>
      <c r="AG19" s="19"/>
      <c r="AH19" s="19"/>
      <c r="AI19" s="19"/>
      <c r="AJ19" s="19"/>
      <c r="AK19" s="19"/>
      <c r="AL19" s="19"/>
      <c r="AM19" s="19"/>
      <c r="AN19" s="19"/>
      <c r="AO19" s="19">
        <v>4</v>
      </c>
      <c r="AP19" s="19"/>
      <c r="AQ19" s="19">
        <f t="shared" si="0"/>
        <v>14</v>
      </c>
    </row>
    <row r="20" spans="1:131">
      <c r="A20" s="7" t="s">
        <v>130</v>
      </c>
      <c r="B20" s="19">
        <v>1</v>
      </c>
      <c r="C20" s="19"/>
      <c r="D20" s="19"/>
      <c r="E20" s="19"/>
      <c r="F20" s="19"/>
      <c r="G20" s="19"/>
      <c r="H20" s="19"/>
      <c r="I20" s="19"/>
      <c r="J20" s="19">
        <v>18</v>
      </c>
      <c r="K20" s="19"/>
      <c r="L20" s="19"/>
      <c r="M20" s="19"/>
      <c r="N20" s="19"/>
      <c r="O20" s="50">
        <v>47</v>
      </c>
      <c r="P20" s="50"/>
      <c r="Q20" s="50"/>
      <c r="R20" s="19"/>
      <c r="S20" s="19"/>
      <c r="T20" s="19"/>
      <c r="U20" s="19"/>
      <c r="V20" s="19">
        <v>1</v>
      </c>
      <c r="W20" s="19"/>
      <c r="X20" s="19"/>
      <c r="Y20" s="19">
        <v>2</v>
      </c>
      <c r="Z20" s="19"/>
      <c r="AA20" s="19">
        <v>1</v>
      </c>
      <c r="AB20" s="19"/>
      <c r="AC20" s="19"/>
      <c r="AD20" s="19">
        <v>3</v>
      </c>
      <c r="AE20" s="19"/>
      <c r="AF20" s="19"/>
      <c r="AG20" s="19"/>
      <c r="AH20" s="19"/>
      <c r="AI20" s="19"/>
      <c r="AJ20" s="19"/>
      <c r="AK20" s="19"/>
      <c r="AL20" s="19"/>
      <c r="AM20" s="19"/>
      <c r="AN20" s="19"/>
      <c r="AO20" s="19"/>
      <c r="AP20" s="19"/>
      <c r="AQ20" s="19">
        <f t="shared" si="0"/>
        <v>73</v>
      </c>
    </row>
    <row r="21" spans="1:131">
      <c r="A21" s="7" t="s">
        <v>131</v>
      </c>
      <c r="B21" s="19"/>
      <c r="C21" s="19">
        <v>12</v>
      </c>
      <c r="D21" s="19"/>
      <c r="E21" s="19"/>
      <c r="F21" s="19"/>
      <c r="G21" s="19"/>
      <c r="H21" s="19"/>
      <c r="I21" s="19"/>
      <c r="J21" s="19">
        <v>30</v>
      </c>
      <c r="K21" s="19"/>
      <c r="L21" s="19"/>
      <c r="M21" s="19"/>
      <c r="N21" s="19"/>
      <c r="O21" s="50"/>
      <c r="P21" s="50"/>
      <c r="Q21" s="50"/>
      <c r="R21" s="19"/>
      <c r="S21" s="19"/>
      <c r="T21" s="19"/>
      <c r="U21" s="19">
        <v>1</v>
      </c>
      <c r="V21" s="19">
        <v>1</v>
      </c>
      <c r="W21" s="19">
        <v>36</v>
      </c>
      <c r="X21" s="19"/>
      <c r="Y21" s="19"/>
      <c r="Z21" s="19"/>
      <c r="AA21" s="19"/>
      <c r="AB21" s="19"/>
      <c r="AC21" s="19"/>
      <c r="AD21" s="19">
        <v>1</v>
      </c>
      <c r="AE21" s="19"/>
      <c r="AF21" s="19"/>
      <c r="AG21" s="19"/>
      <c r="AH21" s="19"/>
      <c r="AI21" s="19"/>
      <c r="AJ21" s="19"/>
      <c r="AK21" s="19"/>
      <c r="AL21" s="19"/>
      <c r="AM21" s="19"/>
      <c r="AN21" s="19"/>
      <c r="AO21" s="19"/>
      <c r="AP21" s="19"/>
      <c r="AQ21" s="19">
        <f t="shared" si="0"/>
        <v>81</v>
      </c>
    </row>
    <row r="22" spans="1:131">
      <c r="A22" s="7" t="s">
        <v>227</v>
      </c>
      <c r="B22" s="19"/>
      <c r="C22" s="19"/>
      <c r="D22" s="19"/>
      <c r="E22" s="19"/>
      <c r="F22" s="19"/>
      <c r="G22" s="19"/>
      <c r="H22" s="19"/>
      <c r="I22" s="19"/>
      <c r="J22" s="19">
        <v>10</v>
      </c>
      <c r="K22" s="19"/>
      <c r="L22" s="19"/>
      <c r="M22" s="19"/>
      <c r="N22" s="19"/>
      <c r="O22" s="50">
        <v>1</v>
      </c>
      <c r="P22" s="50"/>
      <c r="Q22" s="50"/>
      <c r="R22" s="19"/>
      <c r="S22" s="19"/>
      <c r="T22" s="19"/>
      <c r="U22" s="19">
        <v>11</v>
      </c>
      <c r="V22" s="19">
        <v>25</v>
      </c>
      <c r="W22" s="19"/>
      <c r="X22" s="19"/>
      <c r="Y22" s="19">
        <v>3</v>
      </c>
      <c r="Z22" s="19">
        <v>1</v>
      </c>
      <c r="AA22" s="19">
        <v>1</v>
      </c>
      <c r="AB22" s="19">
        <v>1</v>
      </c>
      <c r="AC22" s="19"/>
      <c r="AD22" s="19"/>
      <c r="AE22" s="19"/>
      <c r="AF22" s="19"/>
      <c r="AG22" s="19"/>
      <c r="AH22" s="19"/>
      <c r="AI22" s="19"/>
      <c r="AJ22" s="19"/>
      <c r="AK22" s="19"/>
      <c r="AL22" s="19"/>
      <c r="AM22" s="19"/>
      <c r="AN22" s="19"/>
      <c r="AO22" s="19"/>
      <c r="AP22" s="19"/>
      <c r="AQ22" s="19">
        <f t="shared" si="0"/>
        <v>53</v>
      </c>
    </row>
    <row r="23" spans="1:131">
      <c r="A23" s="8" t="s">
        <v>226</v>
      </c>
      <c r="B23" s="19">
        <v>1</v>
      </c>
      <c r="C23" s="19"/>
      <c r="D23" s="19"/>
      <c r="E23" s="19"/>
      <c r="F23" s="19"/>
      <c r="G23" s="19"/>
      <c r="H23" s="19"/>
      <c r="I23" s="19"/>
      <c r="J23" s="19">
        <v>1</v>
      </c>
      <c r="K23" s="19"/>
      <c r="L23" s="19"/>
      <c r="M23" s="19"/>
      <c r="N23" s="19"/>
      <c r="O23" s="50"/>
      <c r="P23" s="50"/>
      <c r="Q23" s="50"/>
      <c r="R23" s="19"/>
      <c r="S23" s="19"/>
      <c r="T23" s="19"/>
      <c r="U23" s="19">
        <v>6</v>
      </c>
      <c r="V23" s="19">
        <v>1</v>
      </c>
      <c r="W23" s="19"/>
      <c r="X23" s="19"/>
      <c r="Y23" s="19"/>
      <c r="Z23" s="19"/>
      <c r="AA23" s="19"/>
      <c r="AB23" s="19"/>
      <c r="AC23" s="19"/>
      <c r="AD23" s="19"/>
      <c r="AE23" s="19"/>
      <c r="AF23" s="19"/>
      <c r="AG23" s="19"/>
      <c r="AH23" s="19"/>
      <c r="AI23" s="19"/>
      <c r="AJ23" s="19"/>
      <c r="AK23" s="19"/>
      <c r="AL23" s="19"/>
      <c r="AM23" s="19"/>
      <c r="AN23" s="19"/>
      <c r="AO23" s="19"/>
      <c r="AP23" s="19"/>
      <c r="AQ23" s="19">
        <f t="shared" si="0"/>
        <v>9</v>
      </c>
    </row>
    <row r="24" spans="1:131">
      <c r="A24" s="8" t="s">
        <v>167</v>
      </c>
      <c r="B24" s="19"/>
      <c r="C24" s="19">
        <v>4</v>
      </c>
      <c r="D24" s="19"/>
      <c r="E24" s="19"/>
      <c r="F24" s="19"/>
      <c r="G24" s="19"/>
      <c r="H24" s="19"/>
      <c r="I24" s="19"/>
      <c r="K24" s="19"/>
      <c r="L24" s="19"/>
      <c r="M24" s="19"/>
      <c r="N24" s="19"/>
      <c r="O24" s="50"/>
      <c r="P24" s="50"/>
      <c r="Q24" s="50"/>
      <c r="R24" s="19"/>
      <c r="S24" s="19"/>
      <c r="T24" s="19"/>
      <c r="U24" s="19"/>
      <c r="V24" s="19">
        <v>1</v>
      </c>
      <c r="W24" s="19"/>
      <c r="X24" s="19"/>
      <c r="Y24" s="19"/>
      <c r="Z24" s="19"/>
      <c r="AA24" s="19"/>
      <c r="AB24" s="19"/>
      <c r="AC24" s="19"/>
      <c r="AD24" s="19"/>
      <c r="AE24" s="19"/>
      <c r="AF24" s="19"/>
      <c r="AG24" s="19"/>
      <c r="AH24" s="19"/>
      <c r="AI24" s="19"/>
      <c r="AJ24" s="19"/>
      <c r="AK24" s="19"/>
      <c r="AL24" s="19"/>
      <c r="AM24" s="19"/>
      <c r="AN24" s="19"/>
      <c r="AO24" s="19"/>
      <c r="AP24" s="19"/>
      <c r="AQ24" s="19">
        <f t="shared" si="0"/>
        <v>5</v>
      </c>
      <c r="AR24" s="62"/>
      <c r="AS24" s="62"/>
      <c r="AT24" s="62"/>
      <c r="AU24" s="62"/>
      <c r="AV24" s="62"/>
      <c r="AW24" s="62"/>
      <c r="AX24" s="62"/>
      <c r="AY24" s="62"/>
      <c r="AZ24" s="62"/>
      <c r="BA24" s="62"/>
      <c r="BB24" s="62"/>
      <c r="BC24" s="62"/>
      <c r="BD24" s="62"/>
      <c r="BE24" s="60"/>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row>
    <row r="25" spans="1:131">
      <c r="A25" s="7" t="s">
        <v>96</v>
      </c>
      <c r="B25" s="19">
        <v>2</v>
      </c>
      <c r="C25" s="19"/>
      <c r="D25" s="19"/>
      <c r="E25" s="19">
        <v>3</v>
      </c>
      <c r="F25" s="19"/>
      <c r="G25" s="19"/>
      <c r="H25" s="19"/>
      <c r="I25" s="19"/>
      <c r="J25" s="19">
        <v>4</v>
      </c>
      <c r="K25" s="19"/>
      <c r="L25" s="19"/>
      <c r="M25" s="19"/>
      <c r="N25" s="19"/>
      <c r="O25" s="50">
        <v>1</v>
      </c>
      <c r="P25" s="50"/>
      <c r="Q25" s="50"/>
      <c r="R25" s="19"/>
      <c r="S25" s="19"/>
      <c r="T25" s="19"/>
      <c r="U25" s="19"/>
      <c r="V25" s="19">
        <v>10</v>
      </c>
      <c r="W25" s="19"/>
      <c r="X25" s="19"/>
      <c r="Y25" s="19"/>
      <c r="Z25" s="19"/>
      <c r="AA25" s="19">
        <v>2</v>
      </c>
      <c r="AB25" s="19"/>
      <c r="AC25" s="19"/>
      <c r="AD25" s="19">
        <v>1</v>
      </c>
      <c r="AE25" s="19"/>
      <c r="AF25" s="19"/>
      <c r="AG25" s="19"/>
      <c r="AH25" s="19"/>
      <c r="AI25" s="19"/>
      <c r="AJ25" s="19"/>
      <c r="AK25" s="19"/>
      <c r="AL25" s="19"/>
      <c r="AM25" s="19"/>
      <c r="AN25" s="19"/>
      <c r="AO25" s="19"/>
      <c r="AP25" s="19"/>
      <c r="AQ25" s="19">
        <f t="shared" si="0"/>
        <v>23</v>
      </c>
      <c r="AR25" s="62"/>
      <c r="AS25" s="62"/>
      <c r="AT25" s="62"/>
      <c r="AU25" s="62"/>
      <c r="AV25" s="62"/>
      <c r="AW25" s="62"/>
      <c r="AX25" s="62"/>
      <c r="AY25" s="62"/>
      <c r="AZ25" s="62"/>
      <c r="BA25" s="62"/>
      <c r="BB25" s="62"/>
      <c r="BC25" s="62"/>
      <c r="BD25" s="62"/>
      <c r="BE25" s="60"/>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row>
    <row r="26" spans="1:131">
      <c r="A26" s="8" t="s">
        <v>110</v>
      </c>
      <c r="B26" s="19">
        <v>2</v>
      </c>
      <c r="C26" s="19"/>
      <c r="D26" s="19"/>
      <c r="E26" s="19"/>
      <c r="F26" s="19"/>
      <c r="G26" s="19"/>
      <c r="H26" s="19"/>
      <c r="I26" s="19"/>
      <c r="J26" s="19">
        <v>12</v>
      </c>
      <c r="K26" s="19"/>
      <c r="L26" s="19"/>
      <c r="M26" s="19"/>
      <c r="N26" s="19"/>
      <c r="O26" s="50">
        <v>5</v>
      </c>
      <c r="P26" s="50"/>
      <c r="Q26" s="50"/>
      <c r="R26" s="19"/>
      <c r="S26" s="19"/>
      <c r="T26" s="19"/>
      <c r="U26" s="19">
        <v>9</v>
      </c>
      <c r="V26" s="19">
        <v>7</v>
      </c>
      <c r="W26" s="19"/>
      <c r="X26" s="19"/>
      <c r="Y26" s="19"/>
      <c r="Z26" s="19"/>
      <c r="AA26" s="19">
        <v>2</v>
      </c>
      <c r="AB26" s="19">
        <v>4</v>
      </c>
      <c r="AC26" s="19"/>
      <c r="AD26" s="19">
        <v>2</v>
      </c>
      <c r="AE26" s="19"/>
      <c r="AF26" s="19"/>
      <c r="AG26" s="19"/>
      <c r="AH26" s="19"/>
      <c r="AI26" s="19"/>
      <c r="AJ26" s="19"/>
      <c r="AK26" s="19"/>
      <c r="AL26" s="19"/>
      <c r="AM26" s="19"/>
      <c r="AN26" s="19"/>
      <c r="AO26" s="19"/>
      <c r="AP26" s="19"/>
      <c r="AQ26" s="19">
        <f t="shared" si="0"/>
        <v>43</v>
      </c>
      <c r="AR26" s="62"/>
      <c r="AS26" s="62"/>
      <c r="AT26" s="62"/>
      <c r="AU26" s="62"/>
      <c r="AV26" s="62"/>
      <c r="AW26" s="62"/>
      <c r="AX26" s="62"/>
      <c r="AY26" s="62"/>
      <c r="AZ26" s="62"/>
      <c r="BA26" s="62"/>
      <c r="BB26" s="62"/>
      <c r="BC26" s="62"/>
      <c r="BD26" s="62"/>
      <c r="BE26" s="60"/>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row>
    <row r="27" spans="1:131">
      <c r="A27" s="7" t="s">
        <v>97</v>
      </c>
      <c r="B27" s="19"/>
      <c r="C27" s="19"/>
      <c r="D27" s="19"/>
      <c r="E27" s="19"/>
      <c r="F27" s="19"/>
      <c r="G27" s="19"/>
      <c r="H27" s="19"/>
      <c r="I27" s="19">
        <v>3</v>
      </c>
      <c r="J27" s="19"/>
      <c r="K27" s="19"/>
      <c r="L27" s="19"/>
      <c r="M27" s="19"/>
      <c r="N27" s="19"/>
      <c r="O27" s="50"/>
      <c r="P27" s="50"/>
      <c r="Q27" s="50"/>
      <c r="R27" s="19"/>
      <c r="S27" s="19"/>
      <c r="T27" s="19"/>
      <c r="U27" s="19">
        <v>12</v>
      </c>
      <c r="V27" s="19">
        <v>5</v>
      </c>
      <c r="W27" s="19"/>
      <c r="X27" s="19"/>
      <c r="Y27" s="19">
        <v>5</v>
      </c>
      <c r="Z27" s="19"/>
      <c r="AA27" s="19">
        <v>1</v>
      </c>
      <c r="AB27" s="19"/>
      <c r="AC27" s="19"/>
      <c r="AD27" s="19"/>
      <c r="AE27" s="19"/>
      <c r="AF27" s="19"/>
      <c r="AG27" s="19"/>
      <c r="AH27" s="19"/>
      <c r="AI27" s="19"/>
      <c r="AJ27" s="19"/>
      <c r="AK27" s="19"/>
      <c r="AL27" s="19"/>
      <c r="AM27" s="19"/>
      <c r="AN27" s="19"/>
      <c r="AO27" s="19">
        <v>2</v>
      </c>
      <c r="AP27" s="19"/>
      <c r="AQ27" s="19">
        <f t="shared" si="0"/>
        <v>28</v>
      </c>
      <c r="AR27" s="62"/>
      <c r="AS27" s="62"/>
      <c r="AT27" s="62"/>
      <c r="AU27" s="62"/>
      <c r="AV27" s="62"/>
      <c r="AW27" s="62"/>
      <c r="AX27" s="62"/>
      <c r="AY27" s="62"/>
      <c r="AZ27" s="62"/>
      <c r="BA27" s="62"/>
      <c r="BB27" s="62"/>
      <c r="BC27" s="62"/>
      <c r="BD27" s="62"/>
      <c r="BE27" s="60"/>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row>
    <row r="28" spans="1:131">
      <c r="A28" s="7" t="s">
        <v>98</v>
      </c>
      <c r="B28" s="19"/>
      <c r="C28" s="19"/>
      <c r="D28" s="19"/>
      <c r="E28" s="19">
        <v>1</v>
      </c>
      <c r="F28" s="19"/>
      <c r="G28" s="19"/>
      <c r="H28" s="19"/>
      <c r="I28" s="19"/>
      <c r="J28" s="19"/>
      <c r="K28" s="19"/>
      <c r="L28" s="19"/>
      <c r="M28" s="19"/>
      <c r="N28" s="19"/>
      <c r="O28" s="50"/>
      <c r="P28" s="50"/>
      <c r="Q28" s="50"/>
      <c r="R28" s="19"/>
      <c r="S28" s="19"/>
      <c r="T28" s="19"/>
      <c r="U28" s="19">
        <v>4</v>
      </c>
      <c r="V28" s="19">
        <v>15</v>
      </c>
      <c r="W28" s="19"/>
      <c r="X28" s="19"/>
      <c r="Y28" s="19"/>
      <c r="Z28" s="19"/>
      <c r="AA28" s="19"/>
      <c r="AB28" s="19"/>
      <c r="AC28" s="19"/>
      <c r="AD28" s="19"/>
      <c r="AE28" s="19"/>
      <c r="AF28" s="19">
        <v>1</v>
      </c>
      <c r="AG28" s="19"/>
      <c r="AH28" s="19"/>
      <c r="AI28" s="19"/>
      <c r="AJ28" s="19"/>
      <c r="AK28" s="19"/>
      <c r="AL28" s="19"/>
      <c r="AM28" s="19"/>
      <c r="AN28" s="19"/>
      <c r="AO28" s="19"/>
      <c r="AP28" s="19"/>
      <c r="AQ28" s="19">
        <f t="shared" si="0"/>
        <v>21</v>
      </c>
      <c r="AR28" s="62"/>
      <c r="AS28" s="62"/>
      <c r="AT28" s="62"/>
      <c r="AU28" s="62"/>
      <c r="AV28" s="62"/>
      <c r="AW28" s="62"/>
      <c r="AX28" s="62"/>
      <c r="AY28" s="62"/>
      <c r="AZ28" s="62"/>
      <c r="BA28" s="62"/>
      <c r="BB28" s="62"/>
      <c r="BC28" s="62"/>
      <c r="BD28" s="62"/>
      <c r="BE28" s="60"/>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row>
    <row r="29" spans="1:131">
      <c r="A29" s="7" t="s">
        <v>133</v>
      </c>
      <c r="B29" s="19"/>
      <c r="C29" s="19"/>
      <c r="D29" s="19"/>
      <c r="E29" s="19"/>
      <c r="F29" s="19"/>
      <c r="G29" s="19"/>
      <c r="H29" s="19"/>
      <c r="I29" s="19"/>
      <c r="J29" s="19"/>
      <c r="K29" s="19"/>
      <c r="L29" s="19"/>
      <c r="M29" s="19"/>
      <c r="N29" s="19"/>
      <c r="O29" s="50"/>
      <c r="P29" s="50"/>
      <c r="Q29" s="50"/>
      <c r="R29" s="19"/>
      <c r="S29" s="19"/>
      <c r="T29" s="19"/>
      <c r="U29" s="19">
        <v>1</v>
      </c>
      <c r="V29" s="19"/>
      <c r="W29" s="19"/>
      <c r="X29" s="19">
        <v>5</v>
      </c>
      <c r="Y29" s="19">
        <v>1</v>
      </c>
      <c r="Z29" s="19"/>
      <c r="AA29" s="19"/>
      <c r="AB29" s="19"/>
      <c r="AC29" s="19"/>
      <c r="AD29" s="19"/>
      <c r="AE29" s="19"/>
      <c r="AF29" s="19"/>
      <c r="AG29" s="19"/>
      <c r="AH29" s="19"/>
      <c r="AI29" s="19"/>
      <c r="AJ29" s="19"/>
      <c r="AK29" s="19"/>
      <c r="AL29" s="19"/>
      <c r="AM29" s="19"/>
      <c r="AN29" s="19"/>
      <c r="AO29" s="19"/>
      <c r="AP29" s="19"/>
      <c r="AQ29" s="19">
        <f t="shared" si="0"/>
        <v>7</v>
      </c>
      <c r="AR29" s="62"/>
      <c r="AS29" s="62"/>
      <c r="AT29" s="62"/>
      <c r="AU29" s="62"/>
      <c r="AV29" s="62"/>
      <c r="AW29" s="62"/>
      <c r="AX29" s="62"/>
      <c r="AY29" s="62"/>
      <c r="AZ29" s="62"/>
      <c r="BA29" s="62"/>
      <c r="BB29" s="62"/>
      <c r="BC29" s="62"/>
      <c r="BD29" s="62"/>
      <c r="BE29" s="60"/>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row>
    <row r="30" spans="1:131">
      <c r="A30" s="7" t="s">
        <v>99</v>
      </c>
      <c r="B30" s="19"/>
      <c r="C30" s="19"/>
      <c r="D30" s="19"/>
      <c r="E30" s="19"/>
      <c r="F30" s="19"/>
      <c r="G30" s="19"/>
      <c r="H30" s="19"/>
      <c r="I30" s="19"/>
      <c r="J30" s="19"/>
      <c r="K30" s="19"/>
      <c r="L30" s="19"/>
      <c r="M30" s="19"/>
      <c r="N30" s="19"/>
      <c r="O30" s="50"/>
      <c r="P30" s="50"/>
      <c r="Q30" s="50"/>
      <c r="R30" s="19"/>
      <c r="S30" s="19">
        <v>163</v>
      </c>
      <c r="T30" s="19"/>
      <c r="U30" s="19">
        <v>1</v>
      </c>
      <c r="V30" s="19">
        <v>1</v>
      </c>
      <c r="W30" s="19"/>
      <c r="X30" s="19"/>
      <c r="Y30" s="19"/>
      <c r="Z30" s="19"/>
      <c r="AA30" s="19"/>
      <c r="AB30" s="19"/>
      <c r="AC30" s="19"/>
      <c r="AD30" s="19"/>
      <c r="AE30" s="19">
        <v>2</v>
      </c>
      <c r="AF30" s="19"/>
      <c r="AG30" s="19"/>
      <c r="AH30" s="19"/>
      <c r="AI30" s="19"/>
      <c r="AJ30" s="19"/>
      <c r="AK30" s="19"/>
      <c r="AL30" s="19"/>
      <c r="AM30" s="19"/>
      <c r="AN30" s="19"/>
      <c r="AO30" s="19"/>
      <c r="AP30" s="19"/>
      <c r="AQ30" s="19">
        <f t="shared" si="0"/>
        <v>167</v>
      </c>
      <c r="AR30" s="62"/>
      <c r="AS30" s="62"/>
      <c r="AT30" s="62"/>
      <c r="AU30" s="62"/>
      <c r="AV30" s="62"/>
      <c r="AW30" s="62"/>
      <c r="AX30" s="62"/>
      <c r="AY30" s="62"/>
      <c r="AZ30" s="62"/>
      <c r="BA30" s="62"/>
      <c r="BB30" s="62"/>
      <c r="BC30" s="62"/>
      <c r="BD30" s="62"/>
      <c r="BE30" s="60"/>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row>
    <row r="31" spans="1:131">
      <c r="A31" s="7" t="s">
        <v>293</v>
      </c>
      <c r="B31" s="19"/>
      <c r="C31" s="19"/>
      <c r="D31" s="19"/>
      <c r="E31" s="19"/>
      <c r="F31" s="19"/>
      <c r="G31" s="19">
        <v>2</v>
      </c>
      <c r="H31" s="19"/>
      <c r="I31" s="19"/>
      <c r="J31" s="19"/>
      <c r="K31" s="19"/>
      <c r="L31" s="19"/>
      <c r="M31" s="19"/>
      <c r="N31" s="19"/>
      <c r="O31" s="50"/>
      <c r="P31" s="50"/>
      <c r="Q31" s="50"/>
      <c r="R31" s="19"/>
      <c r="S31" s="19">
        <v>21</v>
      </c>
      <c r="T31" s="19"/>
      <c r="U31" s="19"/>
      <c r="V31" s="19">
        <v>1</v>
      </c>
      <c r="W31" s="19"/>
      <c r="X31" s="19"/>
      <c r="Y31" s="19"/>
      <c r="Z31" s="19"/>
      <c r="AA31" s="19"/>
      <c r="AB31" s="19"/>
      <c r="AC31" s="19"/>
      <c r="AD31" s="19"/>
      <c r="AE31" s="19"/>
      <c r="AF31" s="19"/>
      <c r="AG31" s="19"/>
      <c r="AH31" s="19"/>
      <c r="AI31" s="19"/>
      <c r="AJ31" s="19"/>
      <c r="AK31" s="19"/>
      <c r="AL31" s="19"/>
      <c r="AM31" s="19"/>
      <c r="AN31" s="19"/>
      <c r="AO31" s="19"/>
      <c r="AP31" s="19"/>
      <c r="AQ31" s="19">
        <f t="shared" si="0"/>
        <v>24</v>
      </c>
      <c r="AR31" s="62"/>
      <c r="AS31" s="62"/>
      <c r="AT31" s="62"/>
      <c r="AU31" s="62"/>
      <c r="AV31" s="62"/>
      <c r="AW31" s="62"/>
      <c r="AX31" s="62"/>
      <c r="AY31" s="62"/>
      <c r="AZ31" s="62"/>
      <c r="BA31" s="62"/>
      <c r="BB31" s="62"/>
      <c r="BC31" s="62"/>
      <c r="BD31" s="62"/>
      <c r="BE31" s="60"/>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row>
    <row r="32" spans="1:131">
      <c r="A32" s="7" t="s">
        <v>135</v>
      </c>
      <c r="B32" s="19"/>
      <c r="C32" s="19"/>
      <c r="D32" s="19"/>
      <c r="E32" s="19">
        <v>11</v>
      </c>
      <c r="F32" s="19"/>
      <c r="G32" s="19"/>
      <c r="H32" s="19"/>
      <c r="I32" s="19"/>
      <c r="J32" s="19"/>
      <c r="K32" s="19"/>
      <c r="L32" s="19"/>
      <c r="M32" s="19"/>
      <c r="N32" s="19"/>
      <c r="O32" s="50"/>
      <c r="P32" s="50"/>
      <c r="Q32" s="50"/>
      <c r="R32" s="19"/>
      <c r="S32" s="19"/>
      <c r="T32" s="19"/>
      <c r="U32" s="19">
        <v>10</v>
      </c>
      <c r="V32" s="19"/>
      <c r="W32" s="19"/>
      <c r="X32" s="19"/>
      <c r="Y32" s="19"/>
      <c r="Z32" s="19"/>
      <c r="AA32" s="19"/>
      <c r="AB32" s="19"/>
      <c r="AC32" s="19"/>
      <c r="AD32" s="19"/>
      <c r="AE32" s="19"/>
      <c r="AF32" s="19"/>
      <c r="AG32" s="19"/>
      <c r="AH32" s="19"/>
      <c r="AI32" s="19"/>
      <c r="AJ32" s="19"/>
      <c r="AK32" s="19"/>
      <c r="AL32" s="19"/>
      <c r="AM32" s="19"/>
      <c r="AN32" s="19"/>
      <c r="AO32" s="19"/>
      <c r="AP32" s="19"/>
      <c r="AQ32" s="19">
        <f t="shared" si="0"/>
        <v>21</v>
      </c>
      <c r="AR32" s="62"/>
      <c r="AS32" s="62"/>
      <c r="AT32" s="62"/>
      <c r="AU32" s="62"/>
      <c r="AV32" s="62"/>
      <c r="AW32" s="62"/>
      <c r="AX32" s="62"/>
      <c r="AY32" s="62"/>
      <c r="AZ32" s="62"/>
      <c r="BA32" s="62"/>
      <c r="BB32" s="62"/>
      <c r="BC32" s="62"/>
      <c r="BD32" s="62"/>
      <c r="BE32" s="60"/>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row>
    <row r="33" spans="1:131">
      <c r="A33" s="7" t="s">
        <v>100</v>
      </c>
      <c r="B33" s="19"/>
      <c r="C33" s="19"/>
      <c r="D33" s="19"/>
      <c r="E33" s="19"/>
      <c r="F33" s="19"/>
      <c r="G33" s="19"/>
      <c r="H33" s="19"/>
      <c r="I33" s="19"/>
      <c r="J33" s="19"/>
      <c r="K33" s="19"/>
      <c r="L33" s="19"/>
      <c r="M33" s="19"/>
      <c r="N33" s="19"/>
      <c r="O33" s="50"/>
      <c r="P33" s="50"/>
      <c r="Q33" s="50"/>
      <c r="R33" s="19"/>
      <c r="S33" s="19">
        <v>40</v>
      </c>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f t="shared" si="0"/>
        <v>40</v>
      </c>
      <c r="AR33" s="62"/>
      <c r="AS33" s="62"/>
      <c r="AT33" s="62"/>
      <c r="AU33" s="62"/>
      <c r="AV33" s="62"/>
      <c r="AW33" s="62"/>
      <c r="AX33" s="62"/>
      <c r="AY33" s="62"/>
      <c r="AZ33" s="62"/>
      <c r="BA33" s="62"/>
      <c r="BB33" s="62"/>
      <c r="BC33" s="62"/>
      <c r="BD33" s="62"/>
      <c r="BE33" s="60"/>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row>
    <row r="34" spans="1:131">
      <c r="A34" s="7" t="s">
        <v>118</v>
      </c>
      <c r="B34" s="19"/>
      <c r="C34" s="19"/>
      <c r="D34" s="19"/>
      <c r="E34" s="19"/>
      <c r="F34" s="19"/>
      <c r="G34" s="19"/>
      <c r="H34" s="19"/>
      <c r="I34" s="19"/>
      <c r="J34" s="19"/>
      <c r="K34" s="19"/>
      <c r="L34" s="19"/>
      <c r="M34" s="19"/>
      <c r="N34" s="19"/>
      <c r="O34" s="50"/>
      <c r="P34" s="50"/>
      <c r="Q34" s="50"/>
      <c r="R34" s="19"/>
      <c r="S34" s="19">
        <v>60</v>
      </c>
      <c r="T34" s="19"/>
      <c r="U34" s="19"/>
      <c r="V34" s="19">
        <v>4</v>
      </c>
      <c r="W34" s="19"/>
      <c r="X34" s="19"/>
      <c r="Y34" s="19"/>
      <c r="Z34" s="19"/>
      <c r="AA34" s="19"/>
      <c r="AB34" s="19"/>
      <c r="AC34" s="19"/>
      <c r="AD34" s="19"/>
      <c r="AE34" s="19"/>
      <c r="AF34" s="19"/>
      <c r="AG34" s="19"/>
      <c r="AH34" s="19"/>
      <c r="AI34" s="19"/>
      <c r="AJ34" s="19"/>
      <c r="AK34" s="19"/>
      <c r="AL34" s="19"/>
      <c r="AM34" s="19"/>
      <c r="AN34" s="19"/>
      <c r="AO34" s="19"/>
      <c r="AP34" s="19"/>
      <c r="AQ34" s="19">
        <f t="shared" ref="AQ34:AQ65" si="1">SUM(B34:AP34)</f>
        <v>64</v>
      </c>
      <c r="AR34" s="62"/>
      <c r="AS34" s="62"/>
      <c r="AT34" s="62"/>
      <c r="AU34" s="62"/>
      <c r="AV34" s="62"/>
      <c r="AW34" s="62"/>
      <c r="AX34" s="62"/>
      <c r="AY34" s="62"/>
      <c r="AZ34" s="62"/>
      <c r="BA34" s="62"/>
      <c r="BB34" s="62"/>
      <c r="BC34" s="62"/>
      <c r="BD34" s="62"/>
      <c r="BE34" s="60"/>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row>
    <row r="35" spans="1:131">
      <c r="A35" s="7" t="s">
        <v>101</v>
      </c>
      <c r="B35" s="19"/>
      <c r="C35" s="19"/>
      <c r="D35" s="19"/>
      <c r="E35" s="19"/>
      <c r="F35" s="19"/>
      <c r="G35" s="19"/>
      <c r="H35" s="19"/>
      <c r="I35" s="19"/>
      <c r="J35" s="19"/>
      <c r="K35" s="19"/>
      <c r="L35" s="19"/>
      <c r="M35" s="19"/>
      <c r="N35" s="19"/>
      <c r="O35" s="50"/>
      <c r="P35" s="50"/>
      <c r="Q35" s="50"/>
      <c r="R35" s="19"/>
      <c r="S35" s="19">
        <v>10</v>
      </c>
      <c r="T35" s="19"/>
      <c r="U35" s="19">
        <v>1</v>
      </c>
      <c r="V35" s="19">
        <v>1</v>
      </c>
      <c r="W35" s="19"/>
      <c r="X35" s="19"/>
      <c r="Y35" s="19"/>
      <c r="Z35" s="19"/>
      <c r="AA35" s="19"/>
      <c r="AB35" s="19"/>
      <c r="AC35" s="19"/>
      <c r="AD35" s="19"/>
      <c r="AE35" s="19"/>
      <c r="AF35" s="19"/>
      <c r="AG35" s="19"/>
      <c r="AH35" s="19"/>
      <c r="AI35" s="19"/>
      <c r="AJ35" s="19"/>
      <c r="AK35" s="19"/>
      <c r="AL35" s="19"/>
      <c r="AM35" s="19"/>
      <c r="AN35" s="19"/>
      <c r="AO35" s="19"/>
      <c r="AP35" s="19"/>
      <c r="AQ35" s="19">
        <f t="shared" si="1"/>
        <v>12</v>
      </c>
      <c r="AR35" s="62"/>
      <c r="AS35" s="62"/>
      <c r="AT35" s="62"/>
      <c r="AU35" s="62"/>
      <c r="AV35" s="62"/>
      <c r="AW35" s="62"/>
      <c r="AX35" s="62"/>
      <c r="AY35" s="62"/>
      <c r="AZ35" s="62"/>
      <c r="BA35" s="62"/>
      <c r="BB35" s="62"/>
      <c r="BC35" s="62"/>
      <c r="BD35" s="62"/>
      <c r="BE35" s="60"/>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row>
    <row r="36" spans="1:131">
      <c r="A36" s="10" t="s">
        <v>112</v>
      </c>
      <c r="B36" s="19"/>
      <c r="C36" s="19"/>
      <c r="D36" s="19"/>
      <c r="E36" s="19"/>
      <c r="F36" s="19"/>
      <c r="G36" s="19"/>
      <c r="H36" s="19"/>
      <c r="I36" s="19"/>
      <c r="J36" s="19"/>
      <c r="K36" s="19"/>
      <c r="L36" s="19"/>
      <c r="M36" s="19"/>
      <c r="N36" s="19"/>
      <c r="O36" s="50"/>
      <c r="P36" s="50"/>
      <c r="Q36" s="50"/>
      <c r="R36" s="19"/>
      <c r="S36" s="19">
        <v>30</v>
      </c>
      <c r="T36" s="19"/>
      <c r="U36" s="19">
        <v>1</v>
      </c>
      <c r="V36" s="19">
        <v>2</v>
      </c>
      <c r="W36" s="19"/>
      <c r="X36" s="19"/>
      <c r="Y36" s="19"/>
      <c r="Z36" s="19"/>
      <c r="AA36" s="19"/>
      <c r="AB36" s="19"/>
      <c r="AC36" s="19"/>
      <c r="AD36" s="19"/>
      <c r="AE36" s="19"/>
      <c r="AF36" s="19"/>
      <c r="AG36" s="19"/>
      <c r="AH36" s="19"/>
      <c r="AI36" s="19"/>
      <c r="AJ36" s="19"/>
      <c r="AK36" s="19"/>
      <c r="AL36" s="19"/>
      <c r="AM36" s="19"/>
      <c r="AN36" s="19"/>
      <c r="AO36" s="19"/>
      <c r="AP36" s="19"/>
      <c r="AQ36" s="19">
        <f t="shared" si="1"/>
        <v>33</v>
      </c>
      <c r="AR36" s="62"/>
      <c r="AS36" s="62"/>
      <c r="AT36" s="62"/>
      <c r="AU36" s="62"/>
      <c r="AV36" s="62"/>
      <c r="AW36" s="62"/>
      <c r="AX36" s="62"/>
      <c r="AY36" s="62"/>
      <c r="AZ36" s="62"/>
      <c r="BA36" s="62"/>
      <c r="BB36" s="62"/>
      <c r="BC36" s="62"/>
      <c r="BD36" s="62"/>
      <c r="BE36" s="60"/>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row>
    <row r="37" spans="1:131">
      <c r="A37" s="9" t="s">
        <v>103</v>
      </c>
      <c r="B37" s="19"/>
      <c r="C37" s="19">
        <v>3</v>
      </c>
      <c r="D37" s="19"/>
      <c r="E37" s="19"/>
      <c r="F37" s="19"/>
      <c r="G37" s="19"/>
      <c r="H37" s="19"/>
      <c r="I37" s="19"/>
      <c r="J37" s="19"/>
      <c r="K37" s="19"/>
      <c r="L37" s="19"/>
      <c r="M37" s="19"/>
      <c r="N37" s="19"/>
      <c r="O37" s="50"/>
      <c r="P37" s="50"/>
      <c r="Q37" s="50"/>
      <c r="R37" s="19"/>
      <c r="S37" s="19">
        <v>179</v>
      </c>
      <c r="T37" s="19"/>
      <c r="U37" s="19">
        <v>11</v>
      </c>
      <c r="V37" s="19">
        <v>16</v>
      </c>
      <c r="W37" s="19"/>
      <c r="X37" s="19"/>
      <c r="Y37" s="19"/>
      <c r="Z37" s="19"/>
      <c r="AA37" s="19"/>
      <c r="AB37" s="19"/>
      <c r="AC37" s="19"/>
      <c r="AD37" s="19"/>
      <c r="AE37" s="19"/>
      <c r="AF37" s="19"/>
      <c r="AG37" s="19"/>
      <c r="AH37" s="19"/>
      <c r="AI37" s="19"/>
      <c r="AJ37" s="19">
        <v>1</v>
      </c>
      <c r="AK37" s="19"/>
      <c r="AL37" s="19">
        <v>1</v>
      </c>
      <c r="AM37" s="19"/>
      <c r="AN37" s="19"/>
      <c r="AO37" s="19"/>
      <c r="AP37" s="19"/>
      <c r="AQ37" s="19">
        <f t="shared" si="1"/>
        <v>211</v>
      </c>
      <c r="AR37" s="62"/>
      <c r="AS37" s="62"/>
      <c r="AT37" s="62"/>
      <c r="AU37" s="62"/>
      <c r="AV37" s="62"/>
      <c r="AW37" s="62"/>
      <c r="AX37" s="62"/>
      <c r="AY37" s="62"/>
      <c r="AZ37" s="62"/>
      <c r="BA37" s="62"/>
      <c r="BB37" s="62"/>
      <c r="BC37" s="62"/>
      <c r="BD37" s="62"/>
      <c r="BE37" s="60"/>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row>
    <row r="38" spans="1:131">
      <c r="A38" s="9" t="s">
        <v>231</v>
      </c>
      <c r="B38" s="19"/>
      <c r="C38" s="19"/>
      <c r="D38" s="19"/>
      <c r="E38" s="19"/>
      <c r="F38" s="19"/>
      <c r="G38" s="19"/>
      <c r="H38" s="19"/>
      <c r="I38" s="19"/>
      <c r="J38" s="19"/>
      <c r="K38" s="19"/>
      <c r="L38" s="19"/>
      <c r="M38" s="19"/>
      <c r="N38" s="19"/>
      <c r="O38" s="50"/>
      <c r="P38" s="50"/>
      <c r="Q38" s="50"/>
      <c r="R38" s="19"/>
      <c r="S38" s="19">
        <v>5</v>
      </c>
      <c r="T38" s="19"/>
      <c r="U38" s="19">
        <v>1</v>
      </c>
      <c r="V38" s="19">
        <v>1</v>
      </c>
      <c r="W38" s="19"/>
      <c r="X38" s="19"/>
      <c r="Y38" s="19"/>
      <c r="Z38" s="19"/>
      <c r="AA38" s="19"/>
      <c r="AB38" s="19"/>
      <c r="AC38" s="19"/>
      <c r="AD38" s="19"/>
      <c r="AE38" s="19"/>
      <c r="AF38" s="19"/>
      <c r="AG38" s="19"/>
      <c r="AH38" s="19"/>
      <c r="AI38" s="19"/>
      <c r="AJ38" s="19"/>
      <c r="AK38" s="19"/>
      <c r="AL38" s="19"/>
      <c r="AM38" s="19"/>
      <c r="AN38" s="19"/>
      <c r="AO38" s="19"/>
      <c r="AP38" s="19"/>
      <c r="AQ38" s="19">
        <f t="shared" si="1"/>
        <v>7</v>
      </c>
      <c r="AR38" s="62"/>
      <c r="AS38" s="62"/>
      <c r="AT38" s="62"/>
      <c r="AU38" s="62"/>
      <c r="AV38" s="62"/>
      <c r="AW38" s="62"/>
      <c r="AX38" s="62"/>
      <c r="AY38" s="62"/>
      <c r="AZ38" s="62"/>
      <c r="BA38" s="62"/>
      <c r="BB38" s="62"/>
      <c r="BC38" s="62"/>
      <c r="BD38" s="62"/>
      <c r="BE38" s="60"/>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row>
    <row r="39" spans="1:131">
      <c r="A39" s="9" t="s">
        <v>117</v>
      </c>
      <c r="B39" s="19"/>
      <c r="C39" s="19"/>
      <c r="D39" s="19"/>
      <c r="E39" s="19"/>
      <c r="F39" s="19"/>
      <c r="G39" s="19">
        <v>48</v>
      </c>
      <c r="H39" s="19"/>
      <c r="I39" s="19"/>
      <c r="J39" s="19"/>
      <c r="K39" s="19"/>
      <c r="L39" s="19"/>
      <c r="M39" s="19"/>
      <c r="N39" s="19"/>
      <c r="O39" s="50"/>
      <c r="P39" s="50"/>
      <c r="Q39" s="50"/>
      <c r="R39" s="19"/>
      <c r="S39" s="19"/>
      <c r="T39" s="19"/>
      <c r="U39" s="19">
        <v>1</v>
      </c>
      <c r="V39" s="19"/>
      <c r="W39" s="19"/>
      <c r="X39" s="19"/>
      <c r="Y39" s="19"/>
      <c r="Z39" s="19"/>
      <c r="AA39" s="19"/>
      <c r="AB39" s="19"/>
      <c r="AC39" s="19"/>
      <c r="AD39" s="19"/>
      <c r="AE39" s="19"/>
      <c r="AF39" s="19"/>
      <c r="AG39" s="19"/>
      <c r="AH39" s="19"/>
      <c r="AI39" s="19"/>
      <c r="AJ39" s="19"/>
      <c r="AK39" s="19"/>
      <c r="AL39" s="19"/>
      <c r="AM39" s="19"/>
      <c r="AN39" s="19"/>
      <c r="AO39" s="19"/>
      <c r="AP39" s="19"/>
      <c r="AQ39" s="19">
        <f t="shared" si="1"/>
        <v>49</v>
      </c>
      <c r="AR39" s="62"/>
      <c r="AS39" s="62"/>
      <c r="AT39" s="62"/>
      <c r="AU39" s="62"/>
      <c r="AV39" s="62"/>
      <c r="AW39" s="62"/>
      <c r="AX39" s="62"/>
      <c r="AY39" s="62"/>
      <c r="AZ39" s="62"/>
      <c r="BA39" s="62"/>
      <c r="BB39" s="62"/>
      <c r="BC39" s="62"/>
      <c r="BD39" s="62"/>
      <c r="BE39" s="60"/>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row>
    <row r="40" spans="1:131">
      <c r="A40" s="9" t="s">
        <v>104</v>
      </c>
      <c r="B40" s="19"/>
      <c r="C40" s="19"/>
      <c r="D40" s="19"/>
      <c r="E40" s="19"/>
      <c r="F40" s="19"/>
      <c r="G40" s="19"/>
      <c r="H40" s="19"/>
      <c r="I40" s="19"/>
      <c r="J40" s="19"/>
      <c r="K40" s="19"/>
      <c r="L40" s="19"/>
      <c r="M40" s="19"/>
      <c r="N40" s="19"/>
      <c r="O40" s="50">
        <v>1</v>
      </c>
      <c r="P40" s="50"/>
      <c r="Q40" s="50"/>
      <c r="R40" s="19"/>
      <c r="S40" s="19">
        <v>40</v>
      </c>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f t="shared" si="1"/>
        <v>41</v>
      </c>
      <c r="AR40" s="62"/>
      <c r="AS40" s="62"/>
      <c r="AT40" s="62"/>
      <c r="AU40" s="62"/>
      <c r="AV40" s="62"/>
      <c r="AW40" s="62"/>
      <c r="AX40" s="62"/>
      <c r="AY40" s="62"/>
      <c r="AZ40" s="62"/>
      <c r="BA40" s="62"/>
      <c r="BB40" s="62"/>
      <c r="BC40" s="62"/>
      <c r="BD40" s="62"/>
      <c r="BE40" s="60"/>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row>
    <row r="41" spans="1:131">
      <c r="A41" s="8" t="s">
        <v>136</v>
      </c>
      <c r="B41" s="19">
        <v>1</v>
      </c>
      <c r="C41" s="19"/>
      <c r="D41" s="19"/>
      <c r="E41" s="19"/>
      <c r="F41" s="19"/>
      <c r="G41" s="19"/>
      <c r="H41" s="19"/>
      <c r="I41" s="19"/>
      <c r="J41" s="19"/>
      <c r="K41" s="19"/>
      <c r="L41" s="19"/>
      <c r="M41" s="19">
        <v>1</v>
      </c>
      <c r="N41" s="19"/>
      <c r="O41" s="50"/>
      <c r="P41" s="50"/>
      <c r="Q41" s="50"/>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f t="shared" si="1"/>
        <v>2</v>
      </c>
      <c r="AR41" s="20"/>
      <c r="AS41" s="20"/>
      <c r="AT41" s="20"/>
      <c r="AU41" s="20"/>
      <c r="AV41" s="20"/>
      <c r="AW41" s="20"/>
      <c r="AX41" s="20"/>
      <c r="AY41" s="20"/>
      <c r="AZ41" s="20"/>
      <c r="BA41" s="20"/>
      <c r="BB41" s="20"/>
      <c r="BC41" s="20"/>
      <c r="BD41" s="20"/>
    </row>
    <row r="42" spans="1:131">
      <c r="A42" s="11" t="s">
        <v>114</v>
      </c>
      <c r="B42" s="19"/>
      <c r="C42" s="19"/>
      <c r="D42" s="19"/>
      <c r="E42" s="19"/>
      <c r="F42" s="19"/>
      <c r="G42" s="19"/>
      <c r="H42" s="19"/>
      <c r="I42" s="19"/>
      <c r="J42" s="19"/>
      <c r="K42" s="19"/>
      <c r="L42" s="19"/>
      <c r="M42" s="19"/>
      <c r="N42" s="19"/>
      <c r="O42" s="50"/>
      <c r="P42" s="50"/>
      <c r="Q42" s="50"/>
      <c r="R42" s="19"/>
      <c r="S42" s="19">
        <v>4</v>
      </c>
      <c r="T42" s="19"/>
      <c r="U42" s="19">
        <v>1</v>
      </c>
      <c r="V42" s="19"/>
      <c r="W42" s="19"/>
      <c r="X42" s="19"/>
      <c r="Y42" s="19"/>
      <c r="Z42" s="19"/>
      <c r="AA42" s="19"/>
      <c r="AB42" s="19"/>
      <c r="AC42" s="19"/>
      <c r="AD42" s="19"/>
      <c r="AE42" s="19"/>
      <c r="AF42" s="19"/>
      <c r="AG42" s="19"/>
      <c r="AH42" s="19"/>
      <c r="AI42" s="19"/>
      <c r="AJ42" s="19"/>
      <c r="AK42" s="19"/>
      <c r="AL42" s="19"/>
      <c r="AM42" s="19"/>
      <c r="AN42" s="19"/>
      <c r="AO42" s="19"/>
      <c r="AP42" s="19"/>
      <c r="AQ42" s="19">
        <f t="shared" si="1"/>
        <v>5</v>
      </c>
      <c r="AR42" s="20"/>
      <c r="AS42" s="20"/>
      <c r="AT42" s="20"/>
      <c r="AU42" s="20"/>
      <c r="AV42" s="20"/>
      <c r="AW42" s="20"/>
      <c r="AX42" s="20"/>
      <c r="AY42" s="20"/>
      <c r="AZ42" s="20"/>
      <c r="BA42" s="20"/>
      <c r="BB42" s="20"/>
      <c r="BC42" s="20"/>
      <c r="BD42" s="20"/>
    </row>
    <row r="43" spans="1:131">
      <c r="A43" s="11" t="s">
        <v>115</v>
      </c>
      <c r="B43" s="19"/>
      <c r="C43" s="19"/>
      <c r="D43" s="19"/>
      <c r="E43" s="19"/>
      <c r="F43" s="19"/>
      <c r="G43" s="19"/>
      <c r="H43" s="19"/>
      <c r="I43" s="19"/>
      <c r="J43" s="19"/>
      <c r="K43" s="19"/>
      <c r="L43" s="19"/>
      <c r="M43" s="19"/>
      <c r="N43" s="19"/>
      <c r="O43" s="50"/>
      <c r="P43" s="50"/>
      <c r="Q43" s="50"/>
      <c r="R43" s="19"/>
      <c r="S43" s="19">
        <v>6</v>
      </c>
      <c r="T43" s="19"/>
      <c r="U43" s="19"/>
      <c r="V43" s="19"/>
      <c r="W43" s="19"/>
      <c r="X43" s="19"/>
      <c r="Y43" s="19"/>
      <c r="Z43" s="19"/>
      <c r="AA43" s="19"/>
      <c r="AB43" s="19"/>
      <c r="AC43" s="19"/>
      <c r="AD43" s="19"/>
      <c r="AE43" s="19"/>
      <c r="AF43" s="19"/>
      <c r="AG43" s="19"/>
      <c r="AH43" s="19"/>
      <c r="AI43" s="19"/>
      <c r="AJ43" s="19"/>
      <c r="AK43" s="19"/>
      <c r="AL43" s="19"/>
      <c r="AM43" s="19"/>
      <c r="AN43" s="19">
        <v>1</v>
      </c>
      <c r="AO43" s="19"/>
      <c r="AP43" s="19"/>
      <c r="AQ43" s="19">
        <f t="shared" si="1"/>
        <v>7</v>
      </c>
      <c r="AR43" s="20"/>
      <c r="AS43" s="20"/>
      <c r="AT43" s="20"/>
      <c r="AU43" s="20"/>
      <c r="AV43" s="20"/>
      <c r="AW43" s="20"/>
      <c r="AX43" s="20"/>
      <c r="AY43" s="20"/>
      <c r="AZ43" s="20"/>
      <c r="BA43" s="20"/>
      <c r="BB43" s="20"/>
      <c r="BC43" s="20"/>
      <c r="BD43" s="20"/>
    </row>
    <row r="44" spans="1:131">
      <c r="A44" s="22" t="s">
        <v>139</v>
      </c>
      <c r="B44" s="19"/>
      <c r="C44" s="19"/>
      <c r="D44" s="19"/>
      <c r="E44" s="19"/>
      <c r="F44" s="19"/>
      <c r="G44" s="19"/>
      <c r="H44" s="19"/>
      <c r="I44" s="19"/>
      <c r="J44" s="19"/>
      <c r="K44" s="19"/>
      <c r="L44" s="19"/>
      <c r="M44" s="19"/>
      <c r="N44" s="19"/>
      <c r="O44" s="50"/>
      <c r="P44" s="50"/>
      <c r="Q44" s="50"/>
      <c r="R44" s="19"/>
      <c r="S44" s="19">
        <v>2</v>
      </c>
      <c r="T44" s="19"/>
      <c r="U44" s="19"/>
      <c r="V44" s="19">
        <v>2</v>
      </c>
      <c r="W44" s="19"/>
      <c r="X44" s="19"/>
      <c r="Y44" s="19"/>
      <c r="Z44" s="19"/>
      <c r="AA44" s="19"/>
      <c r="AB44" s="19"/>
      <c r="AC44" s="19"/>
      <c r="AD44" s="19"/>
      <c r="AE44" s="19"/>
      <c r="AF44" s="19"/>
      <c r="AG44" s="19"/>
      <c r="AH44" s="19"/>
      <c r="AI44" s="19"/>
      <c r="AJ44" s="19"/>
      <c r="AK44" s="19"/>
      <c r="AL44" s="19"/>
      <c r="AM44" s="19"/>
      <c r="AN44" s="19">
        <v>1</v>
      </c>
      <c r="AO44" s="19"/>
      <c r="AP44" s="19"/>
      <c r="AQ44" s="19">
        <f t="shared" si="1"/>
        <v>5</v>
      </c>
    </row>
    <row r="45" spans="1:131">
      <c r="A45" s="7" t="s">
        <v>143</v>
      </c>
      <c r="B45" s="19">
        <v>2</v>
      </c>
      <c r="C45" s="19"/>
      <c r="D45" s="19"/>
      <c r="E45" s="19"/>
      <c r="F45" s="19"/>
      <c r="G45" s="19"/>
      <c r="H45" s="19"/>
      <c r="I45" s="19"/>
      <c r="J45" s="19"/>
      <c r="K45" s="19"/>
      <c r="L45" s="19"/>
      <c r="M45" s="19"/>
      <c r="N45" s="19"/>
      <c r="O45" s="50"/>
      <c r="P45" s="50"/>
      <c r="Q45" s="50"/>
      <c r="R45" s="19"/>
      <c r="S45" s="19"/>
      <c r="T45" s="19"/>
      <c r="U45" s="19">
        <v>5</v>
      </c>
      <c r="V45" s="19"/>
      <c r="W45" s="19"/>
      <c r="X45" s="19"/>
      <c r="Y45" s="19"/>
      <c r="Z45" s="19"/>
      <c r="AA45" s="19"/>
      <c r="AB45" s="19"/>
      <c r="AC45" s="19"/>
      <c r="AD45" s="19"/>
      <c r="AE45" s="19"/>
      <c r="AF45" s="19"/>
      <c r="AG45" s="19"/>
      <c r="AH45" s="19">
        <v>3</v>
      </c>
      <c r="AI45" s="19"/>
      <c r="AJ45" s="19"/>
      <c r="AK45" s="19"/>
      <c r="AL45" s="19"/>
      <c r="AM45" s="19"/>
      <c r="AN45" s="19"/>
      <c r="AO45" s="19"/>
      <c r="AP45" s="19"/>
      <c r="AQ45" s="19">
        <f t="shared" si="1"/>
        <v>10</v>
      </c>
    </row>
    <row r="46" spans="1:131">
      <c r="A46" s="39" t="s">
        <v>106</v>
      </c>
      <c r="B46" s="19"/>
      <c r="C46" s="19"/>
      <c r="D46" s="19"/>
      <c r="E46" s="19"/>
      <c r="F46" s="19"/>
      <c r="G46" s="19"/>
      <c r="H46" s="19"/>
      <c r="I46" s="19"/>
      <c r="J46" s="19"/>
      <c r="K46" s="19"/>
      <c r="L46" s="19"/>
      <c r="M46" s="19"/>
      <c r="N46" s="19"/>
      <c r="O46" s="50"/>
      <c r="P46" s="50"/>
      <c r="Q46" s="50"/>
      <c r="R46" s="19"/>
      <c r="S46" s="19">
        <v>1</v>
      </c>
      <c r="T46" s="19"/>
      <c r="U46" s="19"/>
      <c r="V46" s="19"/>
      <c r="W46" s="19"/>
      <c r="X46" s="19"/>
      <c r="Y46" s="19"/>
      <c r="Z46" s="19"/>
      <c r="AA46" s="19"/>
      <c r="AB46" s="19"/>
      <c r="AC46" s="19"/>
      <c r="AD46" s="19"/>
      <c r="AE46" s="19"/>
      <c r="AF46" s="19">
        <v>1</v>
      </c>
      <c r="AG46" s="19"/>
      <c r="AH46" s="19"/>
      <c r="AI46" s="19"/>
      <c r="AJ46" s="19"/>
      <c r="AK46" s="19">
        <v>1</v>
      </c>
      <c r="AL46" s="19"/>
      <c r="AM46" s="19"/>
      <c r="AN46" s="19"/>
      <c r="AO46" s="19"/>
      <c r="AP46" s="19"/>
      <c r="AQ46" s="19">
        <f t="shared" si="1"/>
        <v>3</v>
      </c>
    </row>
    <row r="47" spans="1:131">
      <c r="A47" s="39" t="s">
        <v>145</v>
      </c>
      <c r="B47" s="19"/>
      <c r="C47" s="19"/>
      <c r="D47" s="19"/>
      <c r="E47" s="19"/>
      <c r="F47" s="19"/>
      <c r="G47" s="19"/>
      <c r="H47" s="19"/>
      <c r="I47" s="19"/>
      <c r="J47" s="19"/>
      <c r="K47" s="19"/>
      <c r="L47" s="19"/>
      <c r="M47" s="19"/>
      <c r="N47" s="19"/>
      <c r="O47" s="50"/>
      <c r="P47" s="50"/>
      <c r="Q47" s="50"/>
      <c r="R47" s="19"/>
      <c r="S47" s="19">
        <v>3</v>
      </c>
      <c r="T47" s="19"/>
      <c r="U47" s="19"/>
      <c r="V47" s="19">
        <v>1</v>
      </c>
      <c r="W47" s="19"/>
      <c r="X47" s="19"/>
      <c r="Y47" s="19"/>
      <c r="Z47" s="19"/>
      <c r="AA47" s="19"/>
      <c r="AB47" s="19"/>
      <c r="AC47" s="19"/>
      <c r="AD47" s="19"/>
      <c r="AE47" s="19"/>
      <c r="AF47" s="19"/>
      <c r="AG47" s="19"/>
      <c r="AH47" s="19"/>
      <c r="AI47" s="19"/>
      <c r="AJ47" s="19"/>
      <c r="AK47" s="19"/>
      <c r="AL47" s="19"/>
      <c r="AM47" s="19"/>
      <c r="AN47" s="19"/>
      <c r="AO47" s="19"/>
      <c r="AP47" s="19"/>
      <c r="AQ47" s="19">
        <f t="shared" si="1"/>
        <v>4</v>
      </c>
    </row>
    <row r="48" spans="1:131">
      <c r="A48" s="12" t="s">
        <v>146</v>
      </c>
      <c r="B48" s="19"/>
      <c r="C48" s="19"/>
      <c r="D48" s="19"/>
      <c r="E48" s="19"/>
      <c r="F48" s="19"/>
      <c r="G48" s="19"/>
      <c r="H48" s="19"/>
      <c r="I48" s="19"/>
      <c r="J48" s="19"/>
      <c r="K48" s="19"/>
      <c r="L48" s="19"/>
      <c r="M48" s="19"/>
      <c r="N48" s="19"/>
      <c r="O48" s="50"/>
      <c r="P48" s="50"/>
      <c r="Q48" s="50"/>
      <c r="R48" s="19"/>
      <c r="S48" s="19"/>
      <c r="T48" s="19">
        <v>1</v>
      </c>
      <c r="U48" s="19"/>
      <c r="V48" s="19"/>
      <c r="W48" s="19"/>
      <c r="X48" s="19"/>
      <c r="Y48" s="19"/>
      <c r="Z48" s="19"/>
      <c r="AA48" s="19"/>
      <c r="AB48" s="19"/>
      <c r="AC48" s="19"/>
      <c r="AD48" s="19"/>
      <c r="AE48" s="19"/>
      <c r="AF48" s="19"/>
      <c r="AG48" s="19">
        <v>2</v>
      </c>
      <c r="AH48" s="19"/>
      <c r="AI48" s="19"/>
      <c r="AJ48" s="19"/>
      <c r="AK48" s="19"/>
      <c r="AL48" s="19"/>
      <c r="AM48" s="19">
        <v>1</v>
      </c>
      <c r="AN48" s="19"/>
      <c r="AO48" s="19"/>
      <c r="AP48" s="19"/>
      <c r="AQ48" s="19">
        <f t="shared" si="1"/>
        <v>4</v>
      </c>
    </row>
    <row r="49" spans="1:87">
      <c r="A49" s="12" t="s">
        <v>148</v>
      </c>
      <c r="B49" s="19"/>
      <c r="C49" s="19"/>
      <c r="D49" s="19"/>
      <c r="E49" s="19"/>
      <c r="F49" s="19"/>
      <c r="G49" s="19"/>
      <c r="H49" s="19"/>
      <c r="I49" s="19"/>
      <c r="J49" s="19"/>
      <c r="K49" s="19"/>
      <c r="L49" s="19"/>
      <c r="M49" s="19"/>
      <c r="N49" s="19"/>
      <c r="O49" s="50"/>
      <c r="P49" s="50"/>
      <c r="Q49" s="50"/>
      <c r="R49" s="19"/>
      <c r="S49" s="19">
        <v>10</v>
      </c>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f t="shared" si="1"/>
        <v>10</v>
      </c>
    </row>
    <row r="50" spans="1:87">
      <c r="A50" s="13" t="s">
        <v>116</v>
      </c>
      <c r="B50" s="19"/>
      <c r="C50" s="19"/>
      <c r="D50" s="19"/>
      <c r="E50" s="19"/>
      <c r="F50" s="19"/>
      <c r="G50" s="19"/>
      <c r="H50" s="19"/>
      <c r="I50" s="19"/>
      <c r="J50" s="19"/>
      <c r="K50" s="19"/>
      <c r="L50" s="19"/>
      <c r="M50" s="19"/>
      <c r="N50" s="19">
        <v>1</v>
      </c>
      <c r="O50" s="50"/>
      <c r="P50" s="50"/>
      <c r="Q50" s="50"/>
      <c r="R50" s="19"/>
      <c r="S50" s="19">
        <v>112</v>
      </c>
      <c r="T50" s="19"/>
      <c r="U50" s="19"/>
      <c r="V50" s="19"/>
      <c r="W50" s="19"/>
      <c r="X50" s="19"/>
      <c r="Y50" s="19"/>
      <c r="Z50" s="19"/>
      <c r="AA50" s="19"/>
      <c r="AB50" s="19"/>
      <c r="AC50" s="19"/>
      <c r="AD50" s="19"/>
      <c r="AE50" s="19"/>
      <c r="AF50" s="19">
        <v>1</v>
      </c>
      <c r="AG50" s="19"/>
      <c r="AH50" s="19"/>
      <c r="AI50" s="19"/>
      <c r="AJ50" s="19"/>
      <c r="AK50" s="19"/>
      <c r="AL50" s="19"/>
      <c r="AM50" s="19"/>
      <c r="AN50" s="19"/>
      <c r="AO50" s="19"/>
      <c r="AP50" s="19"/>
      <c r="AQ50" s="19">
        <f t="shared" si="1"/>
        <v>114</v>
      </c>
    </row>
    <row r="51" spans="1:87">
      <c r="A51" s="74" t="s">
        <v>517</v>
      </c>
      <c r="B51" s="19"/>
      <c r="C51" s="19"/>
      <c r="D51" s="19"/>
      <c r="E51" s="19"/>
      <c r="F51" s="19"/>
      <c r="G51" s="19"/>
      <c r="H51" s="19"/>
      <c r="I51" s="19"/>
      <c r="J51" s="19"/>
      <c r="K51" s="19"/>
      <c r="L51" s="19"/>
      <c r="M51" s="19"/>
      <c r="N51" s="19"/>
      <c r="O51" s="50"/>
      <c r="P51" s="50"/>
      <c r="Q51" s="50"/>
      <c r="R51" s="19"/>
      <c r="S51" s="19">
        <v>24</v>
      </c>
      <c r="T51" s="19"/>
      <c r="U51" s="19"/>
      <c r="V51" s="19"/>
      <c r="W51" s="19"/>
      <c r="X51" s="19"/>
      <c r="Y51" s="19"/>
      <c r="Z51" s="19"/>
      <c r="AA51" s="19"/>
      <c r="AB51" s="19"/>
      <c r="AC51" s="19"/>
      <c r="AD51" s="19"/>
      <c r="AE51" s="19"/>
      <c r="AF51" s="19"/>
      <c r="AG51" s="19"/>
      <c r="AH51" s="19"/>
      <c r="AI51" s="19"/>
      <c r="AJ51" s="19"/>
      <c r="AK51" s="19"/>
      <c r="AL51" s="19"/>
      <c r="AM51" s="19"/>
      <c r="AN51" s="19"/>
      <c r="AO51" s="19">
        <v>1</v>
      </c>
      <c r="AP51" s="19"/>
      <c r="AQ51" s="19">
        <f t="shared" si="1"/>
        <v>25</v>
      </c>
    </row>
    <row r="52" spans="1:87">
      <c r="A52" s="184" t="s">
        <v>516</v>
      </c>
      <c r="B52" s="19"/>
      <c r="C52" s="19"/>
      <c r="D52" s="19"/>
      <c r="E52" s="19"/>
      <c r="F52" s="19"/>
      <c r="G52" s="19"/>
      <c r="H52" s="19"/>
      <c r="I52" s="19"/>
      <c r="J52" s="19"/>
      <c r="K52" s="19"/>
      <c r="L52" s="19"/>
      <c r="M52" s="19"/>
      <c r="N52" s="19"/>
      <c r="O52" s="50"/>
      <c r="P52" s="50"/>
      <c r="Q52" s="50">
        <v>19</v>
      </c>
      <c r="R52" s="19"/>
      <c r="S52" s="19">
        <v>71</v>
      </c>
      <c r="T52" s="19"/>
      <c r="U52" s="19"/>
      <c r="V52" s="19"/>
      <c r="W52" s="19"/>
      <c r="X52" s="19"/>
      <c r="Y52" s="19"/>
      <c r="Z52" s="19"/>
      <c r="AA52" s="19"/>
      <c r="AB52" s="19"/>
      <c r="AC52" s="19"/>
      <c r="AD52" s="19"/>
      <c r="AE52" s="19"/>
      <c r="AF52" s="19"/>
      <c r="AG52" s="19"/>
      <c r="AH52" s="19"/>
      <c r="AI52" s="19"/>
      <c r="AJ52" s="19"/>
      <c r="AK52" s="19"/>
      <c r="AL52" s="19"/>
      <c r="AM52" s="19"/>
      <c r="AN52" s="19">
        <v>1</v>
      </c>
      <c r="AO52" s="19"/>
      <c r="AP52" s="19"/>
      <c r="AQ52" s="19">
        <f t="shared" si="1"/>
        <v>91</v>
      </c>
    </row>
    <row r="53" spans="1:87">
      <c r="A53" s="184" t="s">
        <v>515</v>
      </c>
      <c r="B53" s="19"/>
      <c r="C53" s="19"/>
      <c r="D53" s="19"/>
      <c r="E53" s="19"/>
      <c r="F53" s="19"/>
      <c r="G53" s="19"/>
      <c r="H53" s="19"/>
      <c r="I53" s="19"/>
      <c r="J53" s="19"/>
      <c r="K53" s="19"/>
      <c r="L53" s="19"/>
      <c r="M53" s="19"/>
      <c r="N53" s="19"/>
      <c r="O53" s="50"/>
      <c r="P53" s="50"/>
      <c r="Q53" s="50">
        <f>2+13</f>
        <v>15</v>
      </c>
      <c r="R53" s="19"/>
      <c r="S53" s="19">
        <v>118</v>
      </c>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f t="shared" si="1"/>
        <v>133</v>
      </c>
    </row>
    <row r="54" spans="1:87" ht="16" thickBot="1">
      <c r="A54" s="189" t="s">
        <v>107</v>
      </c>
      <c r="B54" s="90"/>
      <c r="C54" s="90"/>
      <c r="D54" s="90">
        <v>1</v>
      </c>
      <c r="E54" s="90"/>
      <c r="F54" s="90"/>
      <c r="G54" s="90"/>
      <c r="H54" s="90"/>
      <c r="I54" s="90"/>
      <c r="J54" s="90"/>
      <c r="K54" s="90"/>
      <c r="L54" s="90"/>
      <c r="M54" s="90"/>
      <c r="N54" s="90"/>
      <c r="O54" s="91"/>
      <c r="P54" s="91"/>
      <c r="Q54" s="91"/>
      <c r="R54" s="90"/>
      <c r="S54" s="90">
        <v>11</v>
      </c>
      <c r="T54" s="90"/>
      <c r="U54" s="90"/>
      <c r="V54" s="90"/>
      <c r="W54" s="90"/>
      <c r="X54" s="90"/>
      <c r="Y54" s="90"/>
      <c r="Z54" s="90"/>
      <c r="AA54" s="90"/>
      <c r="AB54" s="90"/>
      <c r="AC54" s="90"/>
      <c r="AD54" s="90"/>
      <c r="AE54" s="90"/>
      <c r="AF54" s="90"/>
      <c r="AG54" s="90"/>
      <c r="AH54" s="90"/>
      <c r="AI54" s="90">
        <v>2</v>
      </c>
      <c r="AJ54" s="90"/>
      <c r="AK54" s="90"/>
      <c r="AL54" s="90"/>
      <c r="AM54" s="90"/>
      <c r="AN54" s="90"/>
      <c r="AO54" s="90"/>
      <c r="AP54" s="90"/>
      <c r="AQ54" s="90">
        <f t="shared" si="1"/>
        <v>14</v>
      </c>
    </row>
    <row r="55" spans="1:87" ht="16" thickBot="1">
      <c r="A55" s="92" t="s">
        <v>756</v>
      </c>
      <c r="B55" s="93">
        <f t="shared" ref="B55:AQ55" si="2">SUM(B2:B54)</f>
        <v>20</v>
      </c>
      <c r="C55" s="93">
        <f t="shared" si="2"/>
        <v>222</v>
      </c>
      <c r="D55" s="93">
        <f t="shared" si="2"/>
        <v>1</v>
      </c>
      <c r="E55" s="93">
        <f t="shared" si="2"/>
        <v>15</v>
      </c>
      <c r="F55" s="93">
        <f t="shared" si="2"/>
        <v>5</v>
      </c>
      <c r="G55" s="93">
        <f t="shared" si="2"/>
        <v>107</v>
      </c>
      <c r="H55" s="93">
        <f t="shared" si="2"/>
        <v>5</v>
      </c>
      <c r="I55" s="93">
        <f t="shared" si="2"/>
        <v>3</v>
      </c>
      <c r="J55" s="93">
        <f t="shared" si="2"/>
        <v>730</v>
      </c>
      <c r="K55" s="93">
        <f t="shared" si="2"/>
        <v>5</v>
      </c>
      <c r="L55" s="93">
        <f t="shared" si="2"/>
        <v>1</v>
      </c>
      <c r="M55" s="93">
        <f t="shared" si="2"/>
        <v>1</v>
      </c>
      <c r="N55" s="93">
        <f t="shared" si="2"/>
        <v>1</v>
      </c>
      <c r="O55" s="93">
        <f t="shared" si="2"/>
        <v>111</v>
      </c>
      <c r="P55" s="93">
        <f t="shared" si="2"/>
        <v>3</v>
      </c>
      <c r="Q55" s="93">
        <f t="shared" si="2"/>
        <v>34</v>
      </c>
      <c r="R55" s="93">
        <f t="shared" si="2"/>
        <v>1</v>
      </c>
      <c r="S55" s="93">
        <f t="shared" si="2"/>
        <v>910</v>
      </c>
      <c r="T55" s="93">
        <f t="shared" si="2"/>
        <v>1</v>
      </c>
      <c r="U55" s="93">
        <f t="shared" si="2"/>
        <v>93</v>
      </c>
      <c r="V55" s="93">
        <f t="shared" si="2"/>
        <v>112</v>
      </c>
      <c r="W55" s="93">
        <f t="shared" si="2"/>
        <v>112</v>
      </c>
      <c r="X55" s="93">
        <f t="shared" si="2"/>
        <v>6</v>
      </c>
      <c r="Y55" s="93">
        <f t="shared" si="2"/>
        <v>25</v>
      </c>
      <c r="Z55" s="93">
        <f t="shared" si="2"/>
        <v>28</v>
      </c>
      <c r="AA55" s="93">
        <f t="shared" si="2"/>
        <v>11</v>
      </c>
      <c r="AB55" s="93">
        <f t="shared" si="2"/>
        <v>5</v>
      </c>
      <c r="AC55" s="93">
        <f t="shared" si="2"/>
        <v>1</v>
      </c>
      <c r="AD55" s="93">
        <f t="shared" si="2"/>
        <v>21</v>
      </c>
      <c r="AE55" s="93">
        <f t="shared" si="2"/>
        <v>9</v>
      </c>
      <c r="AF55" s="93">
        <f t="shared" si="2"/>
        <v>3</v>
      </c>
      <c r="AG55" s="93">
        <f t="shared" si="2"/>
        <v>2</v>
      </c>
      <c r="AH55" s="93">
        <f t="shared" si="2"/>
        <v>3</v>
      </c>
      <c r="AI55" s="93">
        <f t="shared" si="2"/>
        <v>2</v>
      </c>
      <c r="AJ55" s="93">
        <f t="shared" si="2"/>
        <v>1</v>
      </c>
      <c r="AK55" s="93">
        <f t="shared" si="2"/>
        <v>1</v>
      </c>
      <c r="AL55" s="93">
        <f t="shared" si="2"/>
        <v>1</v>
      </c>
      <c r="AM55" s="93">
        <f t="shared" si="2"/>
        <v>1</v>
      </c>
      <c r="AN55" s="93">
        <f t="shared" si="2"/>
        <v>3</v>
      </c>
      <c r="AO55" s="93">
        <f t="shared" si="2"/>
        <v>10</v>
      </c>
      <c r="AP55" s="93">
        <f t="shared" si="2"/>
        <v>7</v>
      </c>
      <c r="AQ55" s="93">
        <f t="shared" si="2"/>
        <v>2633</v>
      </c>
    </row>
    <row r="56" spans="1:87">
      <c r="A56" s="24" t="s">
        <v>153</v>
      </c>
      <c r="B56" s="20"/>
      <c r="C56" s="20"/>
      <c r="D56" s="20"/>
      <c r="E56" s="20"/>
      <c r="F56" s="20"/>
      <c r="G56" s="20"/>
      <c r="H56" s="20"/>
      <c r="I56" s="20"/>
      <c r="J56" s="20"/>
      <c r="K56" s="20"/>
      <c r="L56" s="20"/>
      <c r="M56" s="20"/>
      <c r="N56" s="20"/>
      <c r="O56" s="59"/>
      <c r="P56" s="59"/>
      <c r="Q56" s="59"/>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row>
    <row r="57" spans="1:87">
      <c r="A57" s="5" t="s">
        <v>168</v>
      </c>
      <c r="B57" s="20"/>
      <c r="C57" s="20"/>
      <c r="D57" s="20"/>
      <c r="E57" s="20"/>
      <c r="F57" s="20"/>
      <c r="G57" s="20"/>
      <c r="H57" s="20"/>
      <c r="I57" s="20"/>
      <c r="J57" s="20"/>
      <c r="K57" s="20"/>
      <c r="L57" s="20"/>
      <c r="M57" s="20"/>
      <c r="N57" s="20"/>
      <c r="O57" s="59"/>
      <c r="P57" s="59"/>
      <c r="Q57" s="59"/>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row>
    <row r="58" spans="1:87">
      <c r="A58" s="22" t="s">
        <v>284</v>
      </c>
      <c r="B58" s="51"/>
      <c r="C58" s="20"/>
      <c r="D58" s="20"/>
      <c r="E58" s="20"/>
      <c r="F58" s="20"/>
      <c r="G58" s="20"/>
      <c r="H58" s="20"/>
      <c r="I58" s="20"/>
      <c r="J58" s="20"/>
      <c r="K58" s="20"/>
      <c r="L58" s="20"/>
      <c r="M58" s="20"/>
      <c r="N58" s="20"/>
      <c r="O58" s="59"/>
      <c r="P58" s="59"/>
      <c r="Q58" s="59"/>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row>
    <row r="59" spans="1:87">
      <c r="B59" s="20"/>
      <c r="C59" s="20"/>
      <c r="D59" s="20"/>
      <c r="E59" s="20"/>
      <c r="F59" s="20"/>
      <c r="G59" s="20"/>
      <c r="H59" s="20"/>
      <c r="I59" s="20"/>
      <c r="J59" s="20"/>
      <c r="K59" s="20"/>
      <c r="L59" s="20"/>
      <c r="M59" s="20"/>
      <c r="N59" s="20"/>
      <c r="O59" s="59"/>
      <c r="P59" s="59"/>
      <c r="Q59" s="59"/>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row>
    <row r="60" spans="1:87">
      <c r="B60" s="20"/>
      <c r="C60" s="51"/>
      <c r="D60" s="20"/>
      <c r="E60" s="20"/>
      <c r="F60" s="20"/>
      <c r="G60" s="20"/>
      <c r="H60" s="20"/>
      <c r="I60" s="20"/>
      <c r="J60" s="20"/>
      <c r="K60" s="20"/>
      <c r="L60" s="20"/>
      <c r="M60" s="20"/>
      <c r="N60" s="20"/>
      <c r="O60" s="59"/>
      <c r="P60" s="59"/>
      <c r="Q60" s="59"/>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row>
    <row r="61" spans="1:87">
      <c r="B61" s="20"/>
      <c r="C61" s="20"/>
      <c r="D61" s="20"/>
      <c r="E61" s="20"/>
      <c r="F61" s="20"/>
      <c r="G61" s="20"/>
      <c r="H61" s="20"/>
      <c r="I61" s="20"/>
      <c r="J61" s="20"/>
      <c r="K61" s="20"/>
      <c r="L61" s="20"/>
      <c r="M61" s="20"/>
      <c r="N61" s="20"/>
      <c r="O61" s="59"/>
      <c r="P61" s="59"/>
      <c r="Q61" s="59"/>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row>
    <row r="62" spans="1:87">
      <c r="B62" s="20"/>
      <c r="C62" s="20"/>
      <c r="D62" s="20"/>
      <c r="E62" s="20"/>
      <c r="F62" s="20"/>
      <c r="G62" s="20"/>
      <c r="H62" s="20"/>
      <c r="I62" s="20"/>
      <c r="J62" s="20"/>
      <c r="K62" s="20"/>
      <c r="L62" s="20"/>
      <c r="M62" s="20"/>
      <c r="N62" s="20"/>
      <c r="O62" s="59"/>
      <c r="P62" s="59"/>
      <c r="Q62" s="59"/>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row>
    <row r="63" spans="1:87">
      <c r="B63" s="20"/>
      <c r="C63" s="20"/>
      <c r="D63" s="20"/>
      <c r="E63" s="20"/>
      <c r="F63" s="20"/>
      <c r="G63" s="20"/>
      <c r="H63" s="20"/>
      <c r="I63" s="20"/>
      <c r="J63" s="20"/>
      <c r="K63" s="20"/>
      <c r="L63" s="20"/>
      <c r="M63" s="20"/>
      <c r="N63" s="20"/>
      <c r="O63" s="59"/>
      <c r="P63" s="59"/>
      <c r="Q63" s="59"/>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row>
    <row r="64" spans="1:87">
      <c r="B64" s="20"/>
      <c r="C64" s="20"/>
      <c r="D64" s="20"/>
      <c r="E64" s="20"/>
      <c r="F64" s="20"/>
      <c r="G64" s="20"/>
      <c r="H64" s="20"/>
      <c r="I64" s="20"/>
      <c r="J64" s="20"/>
      <c r="K64" s="20"/>
      <c r="L64" s="20"/>
      <c r="M64" s="20"/>
      <c r="N64" s="20"/>
      <c r="O64" s="59"/>
      <c r="P64" s="59"/>
      <c r="Q64" s="59"/>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row>
    <row r="65" spans="2:87">
      <c r="B65" s="20"/>
      <c r="C65" s="20"/>
      <c r="D65" s="20"/>
      <c r="E65" s="20"/>
      <c r="F65" s="20"/>
      <c r="G65" s="20"/>
      <c r="H65" s="20"/>
      <c r="I65" s="20"/>
      <c r="J65" s="20"/>
      <c r="K65" s="20"/>
      <c r="L65" s="20"/>
      <c r="M65" s="20"/>
      <c r="N65" s="20"/>
      <c r="O65" s="59"/>
      <c r="P65" s="59"/>
      <c r="Q65" s="59"/>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row>
    <row r="66" spans="2:87">
      <c r="B66" s="20"/>
      <c r="C66" s="20"/>
      <c r="D66" s="20"/>
      <c r="E66" s="20"/>
      <c r="F66" s="20"/>
      <c r="G66" s="20"/>
      <c r="H66" s="20"/>
      <c r="I66" s="20"/>
      <c r="J66" s="20"/>
      <c r="K66" s="20"/>
      <c r="L66" s="20"/>
      <c r="M66" s="20"/>
      <c r="N66" s="20"/>
      <c r="O66" s="59"/>
      <c r="P66" s="59"/>
      <c r="Q66" s="59"/>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row>
    <row r="67" spans="2:87">
      <c r="B67" s="20"/>
      <c r="C67" s="20"/>
      <c r="D67" s="20"/>
      <c r="E67" s="20"/>
      <c r="F67" s="20"/>
      <c r="G67" s="20"/>
      <c r="H67" s="20"/>
      <c r="I67" s="20"/>
      <c r="J67" s="20"/>
      <c r="K67" s="20"/>
      <c r="L67" s="20"/>
      <c r="M67" s="20"/>
      <c r="N67" s="20"/>
      <c r="O67" s="59"/>
      <c r="P67" s="59"/>
      <c r="Q67" s="59"/>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row>
    <row r="68" spans="2:87">
      <c r="B68" s="20"/>
      <c r="C68" s="20"/>
      <c r="D68" s="20"/>
      <c r="E68" s="20"/>
      <c r="F68" s="20"/>
      <c r="G68" s="20"/>
      <c r="H68" s="20"/>
      <c r="I68" s="20"/>
      <c r="J68" s="20"/>
      <c r="K68" s="20"/>
      <c r="L68" s="20"/>
      <c r="M68" s="20"/>
      <c r="N68" s="20"/>
      <c r="O68" s="59"/>
      <c r="P68" s="59"/>
      <c r="Q68" s="59"/>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row>
    <row r="69" spans="2:87">
      <c r="B69" s="20"/>
      <c r="C69" s="20"/>
      <c r="D69" s="20"/>
      <c r="E69" s="20"/>
      <c r="F69" s="20"/>
      <c r="G69" s="20"/>
      <c r="H69" s="20"/>
      <c r="I69" s="20"/>
      <c r="J69" s="20"/>
      <c r="K69" s="20"/>
      <c r="L69" s="20"/>
      <c r="M69" s="20"/>
      <c r="N69" s="20"/>
      <c r="O69" s="59"/>
      <c r="P69" s="59"/>
      <c r="Q69" s="59"/>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row>
    <row r="70" spans="2:87">
      <c r="B70" s="20"/>
      <c r="C70" s="20"/>
      <c r="D70" s="20"/>
      <c r="E70" s="20"/>
      <c r="F70" s="20"/>
      <c r="G70" s="20"/>
      <c r="H70" s="20"/>
      <c r="I70" s="20"/>
      <c r="J70" s="20"/>
      <c r="K70" s="20"/>
      <c r="L70" s="20"/>
      <c r="M70" s="20"/>
      <c r="N70" s="20"/>
      <c r="O70" s="59"/>
      <c r="P70" s="59"/>
      <c r="Q70" s="59"/>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row>
    <row r="71" spans="2:87">
      <c r="B71" s="20"/>
      <c r="C71" s="20"/>
      <c r="D71" s="20"/>
      <c r="E71" s="20"/>
      <c r="F71" s="20"/>
      <c r="G71" s="20"/>
      <c r="H71" s="20"/>
      <c r="I71" s="20"/>
      <c r="J71" s="20"/>
      <c r="K71" s="20"/>
      <c r="L71" s="20"/>
      <c r="M71" s="20"/>
      <c r="N71" s="20"/>
      <c r="O71" s="59"/>
      <c r="P71" s="59"/>
      <c r="Q71" s="59"/>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row>
    <row r="72" spans="2:87">
      <c r="B72" s="20"/>
      <c r="C72" s="20"/>
      <c r="D72" s="20"/>
      <c r="E72" s="20"/>
      <c r="F72" s="20"/>
      <c r="G72" s="20"/>
      <c r="H72" s="20"/>
      <c r="I72" s="20"/>
      <c r="J72" s="20"/>
      <c r="K72" s="20"/>
      <c r="L72" s="20"/>
      <c r="M72" s="20"/>
      <c r="N72" s="20"/>
      <c r="O72" s="59"/>
      <c r="P72" s="59"/>
      <c r="Q72" s="59"/>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row>
    <row r="73" spans="2:87">
      <c r="B73" s="20"/>
      <c r="C73" s="20"/>
      <c r="D73" s="20"/>
      <c r="E73" s="20"/>
      <c r="F73" s="20"/>
      <c r="G73" s="20"/>
      <c r="H73" s="20"/>
      <c r="I73" s="20"/>
      <c r="J73" s="20"/>
      <c r="K73" s="20"/>
      <c r="L73" s="20"/>
      <c r="M73" s="20"/>
      <c r="N73" s="20"/>
      <c r="O73" s="59"/>
      <c r="P73" s="59"/>
      <c r="Q73" s="59"/>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row>
    <row r="74" spans="2:87">
      <c r="B74" s="20"/>
      <c r="C74" s="20"/>
      <c r="D74" s="20"/>
      <c r="E74" s="20"/>
      <c r="F74" s="20"/>
      <c r="G74" s="20"/>
      <c r="H74" s="20"/>
      <c r="I74" s="20"/>
      <c r="J74" s="20"/>
      <c r="K74" s="20"/>
      <c r="L74" s="20"/>
      <c r="M74" s="20"/>
      <c r="N74" s="20"/>
      <c r="O74" s="59"/>
      <c r="P74" s="59"/>
      <c r="Q74" s="59"/>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row>
    <row r="75" spans="2:87">
      <c r="B75" s="20"/>
      <c r="C75" s="20"/>
      <c r="D75" s="20"/>
      <c r="E75" s="20"/>
      <c r="F75" s="20"/>
      <c r="G75" s="20"/>
      <c r="H75" s="20"/>
      <c r="I75" s="20"/>
      <c r="J75" s="20"/>
      <c r="K75" s="20"/>
      <c r="L75" s="20"/>
      <c r="M75" s="20"/>
      <c r="N75" s="20"/>
      <c r="O75" s="59"/>
      <c r="P75" s="59"/>
      <c r="Q75" s="59"/>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row>
    <row r="76" spans="2:87">
      <c r="B76" s="20"/>
      <c r="C76" s="20"/>
      <c r="D76" s="20"/>
      <c r="E76" s="20"/>
      <c r="F76" s="20"/>
      <c r="G76" s="20"/>
      <c r="H76" s="20"/>
      <c r="I76" s="20"/>
      <c r="J76" s="20"/>
      <c r="K76" s="20"/>
      <c r="L76" s="20"/>
      <c r="M76" s="20"/>
      <c r="N76" s="20"/>
      <c r="O76" s="59"/>
      <c r="P76" s="59"/>
      <c r="Q76" s="59"/>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row>
    <row r="77" spans="2:87">
      <c r="B77" s="20"/>
      <c r="C77" s="20"/>
      <c r="D77" s="20"/>
      <c r="E77" s="20"/>
      <c r="F77" s="20"/>
      <c r="G77" s="20"/>
      <c r="H77" s="20"/>
      <c r="I77" s="20"/>
      <c r="J77" s="20"/>
      <c r="K77" s="20"/>
      <c r="L77" s="20"/>
      <c r="M77" s="20"/>
      <c r="N77" s="20"/>
      <c r="O77" s="59"/>
      <c r="P77" s="59"/>
      <c r="Q77" s="59"/>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row>
    <row r="78" spans="2:87">
      <c r="B78" s="20"/>
      <c r="C78" s="20"/>
      <c r="D78" s="20"/>
      <c r="E78" s="20"/>
      <c r="F78" s="20"/>
      <c r="G78" s="20"/>
      <c r="H78" s="20"/>
      <c r="I78" s="20"/>
      <c r="J78" s="20"/>
      <c r="K78" s="20"/>
      <c r="L78" s="20"/>
      <c r="M78" s="20"/>
      <c r="N78" s="20"/>
      <c r="O78" s="59"/>
      <c r="P78" s="59"/>
      <c r="Q78" s="59"/>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row>
    <row r="79" spans="2:87">
      <c r="B79" s="20"/>
      <c r="C79" s="20"/>
      <c r="D79" s="20"/>
      <c r="E79" s="20"/>
      <c r="F79" s="20"/>
      <c r="G79" s="20"/>
      <c r="H79" s="20"/>
      <c r="I79" s="20"/>
      <c r="J79" s="20"/>
      <c r="K79" s="20"/>
      <c r="L79" s="20"/>
      <c r="M79" s="20"/>
      <c r="N79" s="20"/>
      <c r="O79" s="59"/>
      <c r="P79" s="59"/>
      <c r="Q79" s="59"/>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row>
    <row r="80" spans="2:87">
      <c r="B80" s="20"/>
      <c r="C80" s="20"/>
      <c r="D80" s="20"/>
      <c r="E80" s="20"/>
      <c r="F80" s="20"/>
      <c r="G80" s="20"/>
      <c r="H80" s="20"/>
      <c r="I80" s="20"/>
      <c r="J80" s="20"/>
      <c r="K80" s="20"/>
      <c r="L80" s="20"/>
      <c r="M80" s="20"/>
      <c r="N80" s="20"/>
      <c r="O80" s="59"/>
      <c r="P80" s="59"/>
      <c r="Q80" s="59"/>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row>
    <row r="81" spans="2:87">
      <c r="B81" s="20"/>
      <c r="C81" s="20"/>
      <c r="D81" s="20"/>
      <c r="E81" s="20"/>
      <c r="F81" s="20"/>
      <c r="G81" s="20"/>
      <c r="H81" s="20"/>
      <c r="I81" s="20"/>
      <c r="J81" s="20"/>
      <c r="K81" s="20"/>
      <c r="L81" s="20"/>
      <c r="M81" s="20"/>
      <c r="N81" s="20"/>
      <c r="O81" s="59"/>
      <c r="P81" s="59"/>
      <c r="Q81" s="59"/>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row>
    <row r="82" spans="2:87">
      <c r="B82" s="20"/>
      <c r="C82" s="20"/>
      <c r="D82" s="20"/>
      <c r="E82" s="20"/>
      <c r="F82" s="20"/>
      <c r="G82" s="20"/>
      <c r="H82" s="20"/>
      <c r="I82" s="20"/>
      <c r="J82" s="20"/>
      <c r="K82" s="20"/>
      <c r="L82" s="20"/>
      <c r="M82" s="20"/>
      <c r="N82" s="20"/>
      <c r="O82" s="59"/>
      <c r="P82" s="59"/>
      <c r="Q82" s="59"/>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row>
    <row r="83" spans="2:87">
      <c r="B83" s="20"/>
      <c r="C83" s="20"/>
      <c r="D83" s="20"/>
      <c r="E83" s="20"/>
      <c r="F83" s="20"/>
      <c r="G83" s="20"/>
      <c r="H83" s="20"/>
      <c r="I83" s="20"/>
      <c r="J83" s="20"/>
      <c r="K83" s="20"/>
      <c r="L83" s="20"/>
      <c r="M83" s="20"/>
      <c r="N83" s="20"/>
      <c r="O83" s="59"/>
      <c r="P83" s="59"/>
      <c r="Q83" s="59"/>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row>
    <row r="84" spans="2:87">
      <c r="B84" s="20"/>
      <c r="C84" s="20"/>
      <c r="D84" s="20"/>
      <c r="E84" s="20"/>
      <c r="F84" s="20"/>
      <c r="G84" s="20"/>
      <c r="H84" s="20"/>
      <c r="I84" s="20"/>
      <c r="J84" s="20"/>
      <c r="K84" s="20"/>
      <c r="L84" s="20"/>
      <c r="M84" s="20"/>
      <c r="N84" s="20"/>
      <c r="O84" s="59"/>
      <c r="P84" s="59"/>
      <c r="Q84" s="59"/>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row>
    <row r="85" spans="2:87">
      <c r="B85" s="20"/>
      <c r="C85" s="20"/>
      <c r="D85" s="20"/>
      <c r="E85" s="20"/>
      <c r="F85" s="20"/>
      <c r="G85" s="20"/>
      <c r="H85" s="20"/>
      <c r="I85" s="20"/>
      <c r="J85" s="20"/>
      <c r="K85" s="20"/>
      <c r="L85" s="20"/>
      <c r="M85" s="20"/>
      <c r="N85" s="20"/>
      <c r="O85" s="59"/>
      <c r="P85" s="59"/>
      <c r="Q85" s="59"/>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row>
    <row r="86" spans="2:87">
      <c r="B86" s="20"/>
      <c r="C86" s="20"/>
      <c r="D86" s="20"/>
      <c r="E86" s="20"/>
      <c r="F86" s="20"/>
      <c r="G86" s="20"/>
      <c r="H86" s="20"/>
      <c r="I86" s="20"/>
      <c r="J86" s="20"/>
      <c r="K86" s="20"/>
      <c r="L86" s="20"/>
      <c r="M86" s="20"/>
      <c r="N86" s="20"/>
      <c r="O86" s="59"/>
      <c r="P86" s="59"/>
      <c r="Q86" s="59"/>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row>
    <row r="87" spans="2:87">
      <c r="B87" s="20"/>
      <c r="C87" s="20"/>
      <c r="D87" s="20"/>
      <c r="E87" s="20"/>
      <c r="F87" s="20"/>
      <c r="G87" s="20"/>
      <c r="H87" s="20"/>
      <c r="I87" s="20"/>
      <c r="J87" s="20"/>
      <c r="K87" s="20"/>
      <c r="L87" s="20"/>
      <c r="M87" s="20"/>
      <c r="N87" s="20"/>
      <c r="O87" s="59"/>
      <c r="P87" s="59"/>
      <c r="Q87" s="59"/>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row>
    <row r="88" spans="2:87">
      <c r="B88" s="20"/>
      <c r="C88" s="20"/>
      <c r="D88" s="20"/>
      <c r="E88" s="20"/>
      <c r="F88" s="20"/>
      <c r="G88" s="20"/>
      <c r="H88" s="20"/>
      <c r="I88" s="20"/>
      <c r="J88" s="20"/>
      <c r="K88" s="20"/>
      <c r="L88" s="20"/>
      <c r="M88" s="20"/>
      <c r="N88" s="20"/>
      <c r="O88" s="59"/>
      <c r="P88" s="59"/>
      <c r="Q88" s="59"/>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row>
    <row r="89" spans="2:87">
      <c r="B89" s="20"/>
      <c r="C89" s="20"/>
      <c r="D89" s="20"/>
      <c r="E89" s="20"/>
      <c r="F89" s="20"/>
      <c r="G89" s="20"/>
      <c r="H89" s="20"/>
      <c r="I89" s="20"/>
      <c r="J89" s="20"/>
      <c r="K89" s="20"/>
      <c r="L89" s="20"/>
      <c r="M89" s="20"/>
      <c r="N89" s="20"/>
      <c r="O89" s="59"/>
      <c r="P89" s="59"/>
      <c r="Q89" s="59"/>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row>
    <row r="90" spans="2:87">
      <c r="B90" s="20"/>
      <c r="C90" s="20"/>
      <c r="D90" s="20"/>
      <c r="E90" s="20"/>
      <c r="F90" s="20"/>
      <c r="G90" s="20"/>
      <c r="H90" s="20"/>
      <c r="I90" s="20"/>
      <c r="J90" s="20"/>
      <c r="K90" s="20"/>
      <c r="L90" s="20"/>
      <c r="M90" s="20"/>
      <c r="N90" s="20"/>
      <c r="O90" s="59"/>
      <c r="P90" s="59"/>
      <c r="Q90" s="59"/>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row>
    <row r="91" spans="2:87">
      <c r="B91" s="20"/>
      <c r="C91" s="20"/>
      <c r="D91" s="20"/>
      <c r="E91" s="20"/>
      <c r="F91" s="20"/>
      <c r="G91" s="20"/>
      <c r="H91" s="20"/>
      <c r="I91" s="20"/>
      <c r="J91" s="20"/>
      <c r="K91" s="20"/>
      <c r="L91" s="20"/>
      <c r="M91" s="20"/>
      <c r="N91" s="20"/>
      <c r="O91" s="59"/>
      <c r="P91" s="59"/>
      <c r="Q91" s="59"/>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row>
    <row r="92" spans="2:87">
      <c r="C92" s="20"/>
      <c r="D92" s="20"/>
      <c r="E92" s="20"/>
      <c r="F92" s="20"/>
      <c r="G92" s="20"/>
      <c r="H92" s="20"/>
      <c r="I92" s="20"/>
      <c r="J92" s="20"/>
      <c r="K92" s="20"/>
      <c r="L92" s="20"/>
      <c r="M92" s="20"/>
      <c r="N92" s="20"/>
      <c r="O92" s="51"/>
      <c r="P92" s="51"/>
      <c r="Q92" s="51"/>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row>
    <row r="93" spans="2:87">
      <c r="C93" s="20"/>
      <c r="D93" s="20"/>
      <c r="E93" s="20"/>
      <c r="F93" s="20"/>
      <c r="G93" s="20"/>
      <c r="H93" s="20"/>
      <c r="I93" s="20"/>
      <c r="J93" s="20"/>
      <c r="K93" s="20"/>
      <c r="L93" s="20"/>
      <c r="M93" s="20"/>
      <c r="N93" s="20"/>
      <c r="O93" s="51"/>
      <c r="P93" s="51"/>
      <c r="Q93" s="51"/>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row>
  </sheetData>
  <phoneticPr fontId="9" type="noConversion"/>
  <pageMargins left="0.75" right="0.75" top="1" bottom="1" header="0.5" footer="0.5"/>
  <pageSetup scale="60" orientation="landscape" horizontalDpi="4294967292" verticalDpi="4294967292"/>
  <headerFooter>
    <oddHeader>&amp;C&amp;"Calibri,Regular"&amp;K0000002012 Day in the Life of the Hudson Fish Collected 10/4/12</oddHead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4"/>
  <sheetViews>
    <sheetView topLeftCell="A31" workbookViewId="0">
      <selection activeCell="D53" sqref="D53"/>
    </sheetView>
  </sheetViews>
  <sheetFormatPr baseColWidth="10" defaultRowHeight="15" x14ac:dyDescent="0"/>
  <cols>
    <col min="1" max="1" width="13" customWidth="1"/>
    <col min="2" max="2" width="11.6640625" customWidth="1"/>
    <col min="5" max="5" width="21.33203125" customWidth="1"/>
    <col min="6" max="6" width="17.33203125" customWidth="1"/>
    <col min="7" max="7" width="14.6640625" style="76" customWidth="1"/>
    <col min="8" max="8" width="10.83203125" style="20"/>
    <col min="9" max="9" width="13.83203125" customWidth="1"/>
    <col min="10" max="10" width="10" customWidth="1"/>
    <col min="11" max="11" width="9.33203125" customWidth="1"/>
    <col min="12" max="12" width="8" customWidth="1"/>
    <col min="13" max="13" width="7.6640625" customWidth="1"/>
    <col min="14" max="14" width="11.5" customWidth="1"/>
    <col min="15" max="15" width="12.83203125" customWidth="1"/>
    <col min="16" max="32" width="10.83203125" style="58"/>
  </cols>
  <sheetData>
    <row r="1" spans="1:8" ht="53">
      <c r="A1" s="27" t="s">
        <v>0</v>
      </c>
      <c r="B1" s="28" t="s">
        <v>172</v>
      </c>
      <c r="C1" s="29" t="s">
        <v>169</v>
      </c>
      <c r="D1" s="28" t="s">
        <v>170</v>
      </c>
      <c r="E1" s="28" t="s">
        <v>171</v>
      </c>
      <c r="F1" s="100" t="s">
        <v>173</v>
      </c>
      <c r="G1"/>
      <c r="H1"/>
    </row>
    <row r="2" spans="1:8">
      <c r="A2" s="6" t="s">
        <v>286</v>
      </c>
      <c r="B2" s="31">
        <v>0.45833333333333331</v>
      </c>
      <c r="C2" s="19">
        <v>17.5</v>
      </c>
      <c r="D2" s="32">
        <f>C2/1.80655</f>
        <v>9.6869724059671753</v>
      </c>
      <c r="E2" s="19" t="s">
        <v>201</v>
      </c>
      <c r="F2" s="19"/>
      <c r="G2"/>
    </row>
    <row r="3" spans="1:8">
      <c r="A3" s="6" t="s">
        <v>285</v>
      </c>
      <c r="B3" s="19" t="s">
        <v>198</v>
      </c>
      <c r="C3" s="32">
        <f t="shared" ref="C3:C16" si="0">D3*1.80655</f>
        <v>54.1965</v>
      </c>
      <c r="D3" s="19">
        <v>30</v>
      </c>
      <c r="E3" s="19" t="s">
        <v>193</v>
      </c>
      <c r="F3" s="19" t="s">
        <v>287</v>
      </c>
      <c r="G3"/>
    </row>
    <row r="4" spans="1:8">
      <c r="A4" s="7" t="s">
        <v>85</v>
      </c>
      <c r="B4" s="31">
        <v>0.65625</v>
      </c>
      <c r="C4" s="32">
        <f t="shared" si="0"/>
        <v>61.422700000000006</v>
      </c>
      <c r="D4" s="19">
        <v>34</v>
      </c>
      <c r="E4" s="19" t="s">
        <v>193</v>
      </c>
      <c r="F4" s="19"/>
      <c r="G4"/>
      <c r="H4"/>
    </row>
    <row r="5" spans="1:8">
      <c r="A5" s="7" t="s">
        <v>125</v>
      </c>
      <c r="B5" s="19" t="s">
        <v>288</v>
      </c>
      <c r="C5" s="32">
        <f t="shared" si="0"/>
        <v>52.389950000000006</v>
      </c>
      <c r="D5" s="19">
        <v>29</v>
      </c>
      <c r="E5" s="19" t="s">
        <v>193</v>
      </c>
      <c r="F5" s="19" t="s">
        <v>213</v>
      </c>
      <c r="G5"/>
      <c r="H5"/>
    </row>
    <row r="6" spans="1:8">
      <c r="A6" s="7" t="s">
        <v>126</v>
      </c>
      <c r="B6" t="s">
        <v>289</v>
      </c>
      <c r="C6" s="32">
        <f t="shared" si="0"/>
        <v>87.437020000000004</v>
      </c>
      <c r="D6">
        <v>48.4</v>
      </c>
      <c r="E6" t="s">
        <v>193</v>
      </c>
      <c r="F6" s="19" t="s">
        <v>181</v>
      </c>
      <c r="G6"/>
      <c r="H6"/>
    </row>
    <row r="7" spans="1:8">
      <c r="A7" s="7" t="s">
        <v>86</v>
      </c>
      <c r="B7" s="19" t="s">
        <v>182</v>
      </c>
      <c r="C7" s="32">
        <f t="shared" si="0"/>
        <v>79.488200000000006</v>
      </c>
      <c r="D7" s="19">
        <v>44</v>
      </c>
      <c r="E7" s="19" t="s">
        <v>196</v>
      </c>
      <c r="F7" s="19"/>
      <c r="G7"/>
      <c r="H7"/>
    </row>
    <row r="8" spans="1:8">
      <c r="A8" s="7" t="s">
        <v>127</v>
      </c>
      <c r="B8" s="31">
        <v>0.45833333333333331</v>
      </c>
      <c r="C8" s="32">
        <f t="shared" si="0"/>
        <v>50.583400000000005</v>
      </c>
      <c r="D8" s="19">
        <v>28</v>
      </c>
      <c r="E8" s="19" t="s">
        <v>193</v>
      </c>
      <c r="F8" s="19"/>
      <c r="G8"/>
      <c r="H8"/>
    </row>
    <row r="9" spans="1:8">
      <c r="A9" s="7" t="s">
        <v>128</v>
      </c>
      <c r="B9" s="31">
        <v>0.40625</v>
      </c>
      <c r="C9" s="32">
        <f t="shared" si="0"/>
        <v>50.583400000000005</v>
      </c>
      <c r="D9" s="19">
        <v>28</v>
      </c>
      <c r="E9" s="19" t="s">
        <v>193</v>
      </c>
      <c r="F9" s="19"/>
      <c r="G9"/>
      <c r="H9"/>
    </row>
    <row r="10" spans="1:8">
      <c r="A10" s="7" t="s">
        <v>215</v>
      </c>
      <c r="B10" s="31">
        <v>0.5</v>
      </c>
      <c r="C10" s="32">
        <f t="shared" si="0"/>
        <v>50.583400000000005</v>
      </c>
      <c r="D10" s="19">
        <v>28</v>
      </c>
      <c r="E10" s="19" t="s">
        <v>216</v>
      </c>
      <c r="F10" s="19" t="s">
        <v>217</v>
      </c>
      <c r="G10"/>
      <c r="H10"/>
    </row>
    <row r="11" spans="1:8" ht="45">
      <c r="A11" s="7" t="s">
        <v>91</v>
      </c>
      <c r="B11" s="19"/>
      <c r="C11" s="32">
        <f t="shared" si="0"/>
        <v>50.583400000000005</v>
      </c>
      <c r="D11" s="19">
        <v>28</v>
      </c>
      <c r="E11" s="19" t="s">
        <v>216</v>
      </c>
      <c r="F11" s="54" t="s">
        <v>416</v>
      </c>
      <c r="G11"/>
      <c r="H11"/>
    </row>
    <row r="12" spans="1:8">
      <c r="A12" s="7" t="s">
        <v>270</v>
      </c>
      <c r="B12" s="19"/>
      <c r="C12" s="32">
        <f t="shared" si="0"/>
        <v>169.81570000000002</v>
      </c>
      <c r="D12" s="19">
        <v>94</v>
      </c>
      <c r="E12" s="19"/>
      <c r="F12" s="19" t="s">
        <v>269</v>
      </c>
      <c r="G12"/>
      <c r="H12"/>
    </row>
    <row r="13" spans="1:8">
      <c r="A13" s="7" t="s">
        <v>95</v>
      </c>
      <c r="B13" s="31">
        <v>0.5625</v>
      </c>
      <c r="C13" s="32">
        <f t="shared" si="0"/>
        <v>117.42575000000001</v>
      </c>
      <c r="D13" s="19">
        <v>65</v>
      </c>
      <c r="E13" s="19" t="s">
        <v>193</v>
      </c>
      <c r="F13" s="19"/>
      <c r="G13"/>
      <c r="H13"/>
    </row>
    <row r="14" spans="1:8">
      <c r="A14" s="8" t="s">
        <v>109</v>
      </c>
      <c r="B14" s="31">
        <v>0.5625</v>
      </c>
      <c r="C14" s="32">
        <f t="shared" si="0"/>
        <v>88.520949999999999</v>
      </c>
      <c r="D14" s="19">
        <v>49</v>
      </c>
      <c r="E14" s="19" t="s">
        <v>193</v>
      </c>
      <c r="F14" s="19"/>
      <c r="G14"/>
      <c r="H14"/>
    </row>
    <row r="15" spans="1:8">
      <c r="A15" s="8" t="s">
        <v>132</v>
      </c>
      <c r="B15" s="19" t="s">
        <v>194</v>
      </c>
      <c r="C15" s="32">
        <f t="shared" si="0"/>
        <v>233.04495</v>
      </c>
      <c r="D15" s="19">
        <v>129</v>
      </c>
      <c r="E15" s="19" t="s">
        <v>193</v>
      </c>
      <c r="F15" s="19"/>
      <c r="G15"/>
      <c r="H15"/>
    </row>
    <row r="16" spans="1:8">
      <c r="A16" s="7" t="s">
        <v>206</v>
      </c>
      <c r="B16" s="31">
        <v>0.58333333333333337</v>
      </c>
      <c r="C16" s="32">
        <f t="shared" si="0"/>
        <v>173.42880000000002</v>
      </c>
      <c r="D16" s="19">
        <v>96</v>
      </c>
      <c r="E16" s="19" t="s">
        <v>193</v>
      </c>
      <c r="F16" s="19"/>
      <c r="G16"/>
      <c r="H16"/>
    </row>
    <row r="17" spans="1:32">
      <c r="A17" s="8" t="s">
        <v>110</v>
      </c>
      <c r="B17" s="31">
        <v>0.45833333333333331</v>
      </c>
      <c r="C17" s="19">
        <v>1200</v>
      </c>
      <c r="D17" s="32">
        <f>C17/1.80655</f>
        <v>664.24953640917772</v>
      </c>
      <c r="E17" s="19" t="s">
        <v>191</v>
      </c>
      <c r="F17" s="19"/>
      <c r="G17"/>
      <c r="H17"/>
    </row>
    <row r="18" spans="1:32">
      <c r="A18" s="7" t="s">
        <v>97</v>
      </c>
      <c r="B18" s="31">
        <v>0.41666666666666669</v>
      </c>
      <c r="C18" s="56">
        <f>D18*1.80655</f>
        <v>471.50955000000005</v>
      </c>
      <c r="D18" s="55">
        <v>261</v>
      </c>
      <c r="E18" s="19" t="s">
        <v>278</v>
      </c>
      <c r="F18" s="19"/>
      <c r="G18"/>
      <c r="H18"/>
    </row>
    <row r="19" spans="1:32">
      <c r="A19" s="7" t="s">
        <v>98</v>
      </c>
      <c r="B19" s="31">
        <v>0.45833333333333331</v>
      </c>
      <c r="C19" s="56">
        <f>D19*1.80655</f>
        <v>308.016775</v>
      </c>
      <c r="D19" s="19">
        <v>170.5</v>
      </c>
      <c r="E19" s="19" t="s">
        <v>193</v>
      </c>
      <c r="F19" s="19" t="s">
        <v>290</v>
      </c>
      <c r="G19"/>
      <c r="H19"/>
    </row>
    <row r="20" spans="1:32">
      <c r="A20" s="7" t="s">
        <v>133</v>
      </c>
      <c r="B20" s="41">
        <v>0.38750000000000001</v>
      </c>
      <c r="C20" s="19">
        <v>1960</v>
      </c>
      <c r="D20" s="32">
        <f>C20/1.80655</f>
        <v>1084.9409094683235</v>
      </c>
      <c r="E20" s="19" t="s">
        <v>191</v>
      </c>
      <c r="F20" s="19"/>
      <c r="G20"/>
      <c r="H20"/>
    </row>
    <row r="21" spans="1:32">
      <c r="A21" s="7" t="s">
        <v>99</v>
      </c>
      <c r="B21" s="19" t="s">
        <v>232</v>
      </c>
      <c r="C21" s="19">
        <v>2400</v>
      </c>
      <c r="D21" s="32">
        <f>C21/1.80655</f>
        <v>1328.4990728183554</v>
      </c>
      <c r="E21" s="19" t="s">
        <v>191</v>
      </c>
      <c r="F21" s="19" t="s">
        <v>213</v>
      </c>
      <c r="G21"/>
      <c r="H21"/>
    </row>
    <row r="22" spans="1:32">
      <c r="A22" s="8" t="s">
        <v>291</v>
      </c>
      <c r="B22" s="19"/>
      <c r="C22" s="32">
        <f>D22*1.80655</f>
        <v>2565.3009999999999</v>
      </c>
      <c r="D22" s="19">
        <v>1420</v>
      </c>
      <c r="E22" s="19" t="s">
        <v>216</v>
      </c>
      <c r="F22" s="19" t="s">
        <v>280</v>
      </c>
      <c r="G22"/>
      <c r="H22"/>
    </row>
    <row r="23" spans="1:32">
      <c r="A23" s="7" t="s">
        <v>135</v>
      </c>
      <c r="B23" s="31">
        <v>0.44791666666666669</v>
      </c>
      <c r="C23" s="19">
        <v>4200</v>
      </c>
      <c r="D23" s="32">
        <f>C23/1.80655</f>
        <v>2324.8733774321217</v>
      </c>
      <c r="E23" s="19" t="s">
        <v>175</v>
      </c>
      <c r="F23" s="19"/>
      <c r="G23"/>
      <c r="H23"/>
    </row>
    <row r="24" spans="1:32">
      <c r="A24" s="7" t="s">
        <v>100</v>
      </c>
      <c r="B24" s="31">
        <v>0.38541666666666669</v>
      </c>
      <c r="C24" s="19">
        <v>5800</v>
      </c>
      <c r="D24" s="32">
        <f>C24/1.80655</f>
        <v>3210.5394259776922</v>
      </c>
      <c r="E24" s="19" t="s">
        <v>175</v>
      </c>
      <c r="F24" s="19"/>
      <c r="G24"/>
      <c r="H24"/>
    </row>
    <row r="25" spans="1:32">
      <c r="A25" s="7" t="s">
        <v>118</v>
      </c>
      <c r="B25" s="31">
        <v>0.45833333333333331</v>
      </c>
      <c r="C25" s="32">
        <f>D25*1.80655</f>
        <v>4330.3003500000004</v>
      </c>
      <c r="D25" s="19">
        <v>2397</v>
      </c>
      <c r="E25" s="19" t="s">
        <v>193</v>
      </c>
      <c r="F25" s="19" t="s">
        <v>203</v>
      </c>
      <c r="G25"/>
      <c r="H25"/>
    </row>
    <row r="26" spans="1:32">
      <c r="A26" s="7" t="s">
        <v>101</v>
      </c>
      <c r="B26" s="41" t="s">
        <v>282</v>
      </c>
      <c r="C26" s="32">
        <f>D26*1.80655</f>
        <v>2012.4967000000001</v>
      </c>
      <c r="D26" s="19">
        <v>1114</v>
      </c>
      <c r="E26" s="19" t="s">
        <v>193</v>
      </c>
      <c r="F26" s="19" t="s">
        <v>281</v>
      </c>
      <c r="G26"/>
      <c r="H26"/>
    </row>
    <row r="27" spans="1:32">
      <c r="A27" s="10" t="s">
        <v>112</v>
      </c>
      <c r="B27" s="19" t="s">
        <v>190</v>
      </c>
      <c r="C27" s="30">
        <v>8000</v>
      </c>
      <c r="D27" s="32">
        <f>C27/1.80655</f>
        <v>4428.3302427278513</v>
      </c>
      <c r="E27" s="19" t="s">
        <v>191</v>
      </c>
      <c r="F27" s="19" t="s">
        <v>192</v>
      </c>
      <c r="G27"/>
      <c r="H27"/>
    </row>
    <row r="28" spans="1:32" s="35" customFormat="1">
      <c r="A28" s="9" t="s">
        <v>103</v>
      </c>
      <c r="B28" s="19" t="s">
        <v>188</v>
      </c>
      <c r="C28" s="30">
        <v>8000</v>
      </c>
      <c r="D28" s="32">
        <f>C28/1.80655</f>
        <v>4428.3302427278513</v>
      </c>
      <c r="E28" s="19" t="s">
        <v>175</v>
      </c>
      <c r="F28" s="19" t="s">
        <v>179</v>
      </c>
      <c r="G28"/>
      <c r="H28"/>
      <c r="I28"/>
      <c r="J28"/>
      <c r="K28"/>
      <c r="L28"/>
      <c r="M28"/>
      <c r="N28"/>
      <c r="O28"/>
      <c r="P28" s="58"/>
      <c r="Q28" s="58"/>
      <c r="R28" s="58"/>
      <c r="S28" s="58"/>
      <c r="T28" s="58"/>
      <c r="U28" s="58"/>
      <c r="V28" s="58"/>
      <c r="W28" s="58"/>
      <c r="X28" s="58"/>
      <c r="Y28" s="58"/>
      <c r="Z28" s="58"/>
      <c r="AA28" s="58"/>
      <c r="AB28" s="58"/>
      <c r="AC28" s="58"/>
      <c r="AD28" s="58"/>
      <c r="AE28" s="58"/>
      <c r="AF28" s="58"/>
    </row>
    <row r="29" spans="1:32">
      <c r="A29" s="9" t="s">
        <v>231</v>
      </c>
      <c r="B29" s="31">
        <v>0.45833333333333331</v>
      </c>
      <c r="C29" s="30">
        <f>D29*1.80655</f>
        <v>3522.7725</v>
      </c>
      <c r="D29" s="19">
        <v>1950</v>
      </c>
      <c r="E29" s="19" t="s">
        <v>193</v>
      </c>
      <c r="F29" s="19"/>
      <c r="G29"/>
      <c r="H29"/>
    </row>
    <row r="30" spans="1:32">
      <c r="A30" s="9" t="s">
        <v>117</v>
      </c>
      <c r="B30" s="31">
        <v>0.44791666666666669</v>
      </c>
      <c r="C30" s="32">
        <v>12000</v>
      </c>
      <c r="D30" s="32">
        <f>C30/1.80655</f>
        <v>6642.4953640917765</v>
      </c>
      <c r="E30" s="19" t="s">
        <v>175</v>
      </c>
      <c r="F30" s="19"/>
      <c r="G30"/>
      <c r="H30"/>
    </row>
    <row r="31" spans="1:32">
      <c r="A31" s="9" t="s">
        <v>104</v>
      </c>
      <c r="B31" s="19" t="s">
        <v>187</v>
      </c>
      <c r="C31" s="30">
        <v>9000</v>
      </c>
      <c r="D31" s="32">
        <f t="shared" ref="D31:D47" si="1">C31/1.80655</f>
        <v>4981.8715230688322</v>
      </c>
      <c r="E31" s="19" t="s">
        <v>186</v>
      </c>
      <c r="F31" s="19" t="s">
        <v>189</v>
      </c>
      <c r="G31"/>
      <c r="H31"/>
    </row>
    <row r="32" spans="1:32">
      <c r="A32" s="181" t="s">
        <v>113</v>
      </c>
      <c r="B32" s="19" t="s">
        <v>266</v>
      </c>
      <c r="C32" s="30">
        <v>9000</v>
      </c>
      <c r="D32" s="32">
        <f t="shared" si="1"/>
        <v>4981.8715230688322</v>
      </c>
      <c r="E32" s="19" t="s">
        <v>175</v>
      </c>
      <c r="F32" s="19" t="s">
        <v>279</v>
      </c>
      <c r="G32"/>
      <c r="H32"/>
    </row>
    <row r="33" spans="1:8">
      <c r="A33" s="181" t="s">
        <v>136</v>
      </c>
      <c r="B33" s="31">
        <v>0.47916666666666669</v>
      </c>
      <c r="C33" s="30">
        <v>10000</v>
      </c>
      <c r="D33" s="32">
        <f t="shared" si="1"/>
        <v>5535.4128034098139</v>
      </c>
      <c r="E33" s="19" t="s">
        <v>184</v>
      </c>
      <c r="F33" s="19"/>
      <c r="G33"/>
      <c r="H33"/>
    </row>
    <row r="34" spans="1:8">
      <c r="A34" s="182" t="s">
        <v>114</v>
      </c>
      <c r="B34" s="31">
        <v>0.41666666666666669</v>
      </c>
      <c r="C34" s="30">
        <v>14000</v>
      </c>
      <c r="D34" s="32">
        <f t="shared" si="1"/>
        <v>7749.5779247737391</v>
      </c>
      <c r="E34" s="19" t="s">
        <v>175</v>
      </c>
      <c r="F34" s="19"/>
      <c r="G34"/>
      <c r="H34"/>
    </row>
    <row r="35" spans="1:8">
      <c r="A35" s="74" t="s">
        <v>138</v>
      </c>
      <c r="B35" s="19" t="s">
        <v>267</v>
      </c>
      <c r="C35" s="30">
        <v>14600</v>
      </c>
      <c r="D35" s="32">
        <f t="shared" si="1"/>
        <v>8081.7026929783287</v>
      </c>
      <c r="E35" s="19" t="s">
        <v>175</v>
      </c>
      <c r="F35" s="19" t="s">
        <v>268</v>
      </c>
      <c r="G35"/>
      <c r="H35"/>
    </row>
    <row r="36" spans="1:8">
      <c r="A36" s="74" t="s">
        <v>156</v>
      </c>
      <c r="B36" s="19" t="s">
        <v>182</v>
      </c>
      <c r="C36" s="30">
        <v>10000</v>
      </c>
      <c r="D36" s="32">
        <f t="shared" si="1"/>
        <v>5535.4128034098139</v>
      </c>
      <c r="E36" s="19" t="s">
        <v>175</v>
      </c>
      <c r="F36" s="19" t="s">
        <v>183</v>
      </c>
      <c r="G36"/>
      <c r="H36"/>
    </row>
    <row r="37" spans="1:8">
      <c r="A37" s="74" t="s">
        <v>142</v>
      </c>
      <c r="B37" s="19" t="s">
        <v>292</v>
      </c>
      <c r="C37" s="30">
        <v>14000</v>
      </c>
      <c r="D37" s="32">
        <f t="shared" si="1"/>
        <v>7749.5779247737391</v>
      </c>
      <c r="E37" s="19" t="s">
        <v>175</v>
      </c>
      <c r="F37" s="19"/>
      <c r="G37"/>
      <c r="H37"/>
    </row>
    <row r="38" spans="1:8">
      <c r="A38" s="74" t="s">
        <v>143</v>
      </c>
      <c r="B38" s="19" t="s">
        <v>180</v>
      </c>
      <c r="C38" s="30">
        <v>15500</v>
      </c>
      <c r="D38" s="32">
        <f t="shared" si="1"/>
        <v>8579.8898452852118</v>
      </c>
      <c r="E38" s="19" t="s">
        <v>185</v>
      </c>
      <c r="F38" s="19" t="s">
        <v>181</v>
      </c>
      <c r="G38"/>
      <c r="H38"/>
    </row>
    <row r="39" spans="1:8">
      <c r="A39" s="74" t="s">
        <v>144</v>
      </c>
      <c r="B39" s="19" t="s">
        <v>178</v>
      </c>
      <c r="C39" s="30">
        <v>18600</v>
      </c>
      <c r="D39" s="32">
        <f t="shared" si="1"/>
        <v>10295.867814342255</v>
      </c>
      <c r="E39" s="19" t="s">
        <v>175</v>
      </c>
      <c r="F39" s="19" t="s">
        <v>179</v>
      </c>
      <c r="G39"/>
      <c r="H39"/>
    </row>
    <row r="40" spans="1:8">
      <c r="A40" s="74" t="s">
        <v>105</v>
      </c>
      <c r="B40" s="31">
        <v>0.45833333333333331</v>
      </c>
      <c r="C40" s="30">
        <v>16000</v>
      </c>
      <c r="D40" s="32">
        <f t="shared" si="1"/>
        <v>8856.6604854557027</v>
      </c>
      <c r="E40" s="19" t="s">
        <v>175</v>
      </c>
      <c r="F40" s="19"/>
      <c r="G40"/>
      <c r="H40"/>
    </row>
    <row r="41" spans="1:8">
      <c r="A41" s="183" t="s">
        <v>106</v>
      </c>
      <c r="B41" s="19" t="s">
        <v>209</v>
      </c>
      <c r="C41" s="30">
        <v>25500</v>
      </c>
      <c r="D41" s="32">
        <f t="shared" si="1"/>
        <v>14115.302648695026</v>
      </c>
      <c r="E41" s="19" t="s">
        <v>175</v>
      </c>
      <c r="F41" s="19" t="s">
        <v>177</v>
      </c>
      <c r="G41"/>
      <c r="H41"/>
    </row>
    <row r="42" spans="1:8">
      <c r="A42" s="183" t="s">
        <v>145</v>
      </c>
      <c r="B42" s="31">
        <v>0.4375</v>
      </c>
      <c r="C42" s="30">
        <v>23000</v>
      </c>
      <c r="D42" s="32">
        <f t="shared" si="1"/>
        <v>12731.449447842571</v>
      </c>
      <c r="E42" s="19" t="s">
        <v>175</v>
      </c>
      <c r="F42" s="19"/>
      <c r="G42"/>
      <c r="H42"/>
    </row>
    <row r="43" spans="1:8">
      <c r="A43" s="74" t="s">
        <v>147</v>
      </c>
      <c r="B43" s="31">
        <v>0.47916666666666669</v>
      </c>
      <c r="C43" s="30">
        <v>23000</v>
      </c>
      <c r="D43" s="32">
        <f t="shared" si="1"/>
        <v>12731.449447842571</v>
      </c>
      <c r="E43" s="19" t="s">
        <v>175</v>
      </c>
      <c r="F43" s="19"/>
      <c r="G43"/>
      <c r="H43"/>
    </row>
    <row r="44" spans="1:8">
      <c r="A44" s="74" t="s">
        <v>148</v>
      </c>
      <c r="B44" s="31">
        <v>0.44791666666666669</v>
      </c>
      <c r="C44" s="30">
        <v>22000</v>
      </c>
      <c r="D44" s="32">
        <f t="shared" si="1"/>
        <v>12177.908167501591</v>
      </c>
      <c r="E44" s="19" t="s">
        <v>175</v>
      </c>
      <c r="F44" s="19" t="s">
        <v>203</v>
      </c>
      <c r="G44"/>
      <c r="H44"/>
    </row>
    <row r="45" spans="1:8">
      <c r="A45" s="184" t="s">
        <v>116</v>
      </c>
      <c r="B45" s="19" t="s">
        <v>174</v>
      </c>
      <c r="C45" s="30">
        <v>28300</v>
      </c>
      <c r="D45" s="32">
        <f t="shared" si="1"/>
        <v>15665.218233649774</v>
      </c>
      <c r="E45" s="19" t="s">
        <v>175</v>
      </c>
      <c r="F45" s="19" t="s">
        <v>176</v>
      </c>
      <c r="G45"/>
      <c r="H45"/>
    </row>
    <row r="46" spans="1:8" ht="16" customHeight="1">
      <c r="A46" s="185" t="s">
        <v>514</v>
      </c>
      <c r="B46" s="31">
        <v>0.52083333333333337</v>
      </c>
      <c r="C46" s="30">
        <v>23000</v>
      </c>
      <c r="D46" s="32">
        <f t="shared" si="1"/>
        <v>12731.449447842571</v>
      </c>
      <c r="E46" s="19" t="s">
        <v>175</v>
      </c>
      <c r="F46" s="19"/>
      <c r="G46"/>
      <c r="H46"/>
    </row>
    <row r="47" spans="1:8" ht="16" thickBot="1">
      <c r="A47" s="186" t="s">
        <v>513</v>
      </c>
      <c r="B47" s="180" t="s">
        <v>199</v>
      </c>
      <c r="C47" s="187">
        <v>23250</v>
      </c>
      <c r="D47" s="188">
        <f t="shared" si="1"/>
        <v>12869.834767927818</v>
      </c>
      <c r="E47" s="180" t="s">
        <v>175</v>
      </c>
      <c r="F47" s="180" t="s">
        <v>200</v>
      </c>
      <c r="G47"/>
      <c r="H47"/>
    </row>
    <row r="48" spans="1:8" ht="16" thickTop="1">
      <c r="A48" s="150" t="s">
        <v>415</v>
      </c>
    </row>
    <row r="49" spans="1:32">
      <c r="A49" t="s">
        <v>107</v>
      </c>
      <c r="B49" s="151">
        <v>0.46597222222222223</v>
      </c>
      <c r="E49" t="s">
        <v>191</v>
      </c>
      <c r="F49" t="s">
        <v>414</v>
      </c>
      <c r="G49"/>
      <c r="H49"/>
      <c r="P49"/>
      <c r="Q49"/>
      <c r="R49"/>
      <c r="S49"/>
      <c r="T49"/>
      <c r="U49"/>
      <c r="V49"/>
      <c r="W49"/>
      <c r="X49"/>
      <c r="Y49"/>
      <c r="Z49"/>
      <c r="AA49"/>
      <c r="AB49"/>
      <c r="AC49"/>
      <c r="AD49"/>
      <c r="AE49"/>
      <c r="AF49"/>
    </row>
    <row r="50" spans="1:32">
      <c r="A50" s="149" t="s">
        <v>413</v>
      </c>
      <c r="F50" s="20"/>
      <c r="G50" s="87"/>
      <c r="H50"/>
    </row>
    <row r="51" spans="1:32">
      <c r="A51" t="s">
        <v>79</v>
      </c>
      <c r="G51"/>
      <c r="H51"/>
    </row>
    <row r="52" spans="1:32">
      <c r="A52" t="s">
        <v>80</v>
      </c>
      <c r="G52"/>
      <c r="I52" s="20"/>
      <c r="J52" s="20"/>
      <c r="K52" s="20"/>
      <c r="L52" s="20"/>
      <c r="M52" s="20"/>
      <c r="N52" s="20"/>
      <c r="O52" s="20"/>
    </row>
    <row r="53" spans="1:32">
      <c r="A53" t="s">
        <v>124</v>
      </c>
      <c r="G53" s="86"/>
      <c r="H53"/>
    </row>
    <row r="54" spans="1:32">
      <c r="A54" t="s">
        <v>82</v>
      </c>
      <c r="G54" s="86"/>
      <c r="H54"/>
    </row>
    <row r="55" spans="1:32">
      <c r="A55" t="s">
        <v>83</v>
      </c>
      <c r="G55" s="86"/>
      <c r="I55" s="20"/>
      <c r="J55" s="20"/>
      <c r="K55" s="20"/>
      <c r="L55" s="20"/>
      <c r="M55" s="20"/>
      <c r="N55" s="20"/>
      <c r="O55" s="20"/>
    </row>
    <row r="56" spans="1:32">
      <c r="A56" t="s">
        <v>84</v>
      </c>
      <c r="G56" s="86"/>
      <c r="I56" s="20"/>
      <c r="J56" s="20"/>
      <c r="K56" s="20"/>
      <c r="L56" s="20"/>
      <c r="M56" s="20"/>
      <c r="N56" s="20"/>
      <c r="O56" s="20"/>
    </row>
    <row r="57" spans="1:32">
      <c r="A57" t="s">
        <v>87</v>
      </c>
      <c r="G57"/>
      <c r="H57"/>
    </row>
    <row r="58" spans="1:32">
      <c r="A58" t="s">
        <v>89</v>
      </c>
      <c r="G58"/>
      <c r="H58"/>
    </row>
    <row r="59" spans="1:32">
      <c r="A59" t="s">
        <v>90</v>
      </c>
      <c r="G59"/>
      <c r="H59"/>
    </row>
    <row r="60" spans="1:32">
      <c r="A60" t="s">
        <v>129</v>
      </c>
      <c r="G60" s="86"/>
      <c r="I60" s="20"/>
      <c r="J60" s="20"/>
      <c r="K60" s="20"/>
      <c r="L60" s="20"/>
      <c r="M60" s="20"/>
      <c r="N60" s="20"/>
      <c r="O60" s="20"/>
    </row>
    <row r="61" spans="1:32">
      <c r="A61" t="s">
        <v>92</v>
      </c>
      <c r="G61" s="86"/>
      <c r="I61" s="20"/>
      <c r="J61" s="20"/>
      <c r="K61" s="20"/>
      <c r="L61" s="20"/>
      <c r="M61" s="20"/>
      <c r="N61" s="20"/>
      <c r="O61" s="20"/>
    </row>
    <row r="62" spans="1:32">
      <c r="A62" t="s">
        <v>93</v>
      </c>
      <c r="G62" s="86"/>
      <c r="I62" s="20"/>
      <c r="J62" s="20"/>
      <c r="K62" s="20"/>
      <c r="L62" s="20"/>
      <c r="M62" s="20"/>
      <c r="N62" s="20"/>
      <c r="O62" s="20"/>
    </row>
    <row r="63" spans="1:32">
      <c r="A63" t="s">
        <v>130</v>
      </c>
      <c r="G63" s="86"/>
      <c r="I63" s="20"/>
      <c r="J63" s="20"/>
      <c r="K63" s="20"/>
      <c r="L63" s="20"/>
      <c r="M63" s="20"/>
      <c r="N63" s="20"/>
      <c r="O63" s="20"/>
    </row>
    <row r="64" spans="1:32">
      <c r="A64" t="s">
        <v>137</v>
      </c>
      <c r="G64" s="86"/>
      <c r="I64" s="20"/>
      <c r="J64" s="20"/>
      <c r="K64" s="20"/>
      <c r="L64" s="20"/>
      <c r="M64" s="20"/>
      <c r="N64" s="20"/>
      <c r="O64" s="20"/>
    </row>
    <row r="65" spans="1:15">
      <c r="A65" t="s">
        <v>115</v>
      </c>
      <c r="G65" s="20"/>
    </row>
    <row r="66" spans="1:15">
      <c r="A66" t="s">
        <v>139</v>
      </c>
      <c r="G66" s="20"/>
    </row>
    <row r="67" spans="1:15">
      <c r="A67" t="s">
        <v>141</v>
      </c>
      <c r="G67" s="86"/>
      <c r="I67" s="20"/>
      <c r="J67" s="20"/>
      <c r="K67" s="20"/>
      <c r="L67" s="20"/>
      <c r="M67" s="20"/>
      <c r="N67" s="20"/>
      <c r="O67" s="20"/>
    </row>
    <row r="68" spans="1:15">
      <c r="G68" s="86"/>
      <c r="I68" s="20"/>
      <c r="J68" s="20"/>
      <c r="K68" s="20"/>
      <c r="L68" s="20"/>
      <c r="M68" s="20"/>
      <c r="N68" s="20"/>
      <c r="O68" s="20"/>
    </row>
    <row r="69" spans="1:15">
      <c r="G69" s="86"/>
      <c r="I69" s="20"/>
      <c r="J69" s="20"/>
      <c r="K69" s="20"/>
      <c r="L69" s="20"/>
      <c r="M69" s="20"/>
      <c r="N69" s="20"/>
      <c r="O69" s="20"/>
    </row>
    <row r="70" spans="1:15">
      <c r="G70" s="86"/>
      <c r="I70" s="20"/>
      <c r="J70" s="20"/>
      <c r="K70" s="20"/>
      <c r="L70" s="20"/>
      <c r="M70" s="20"/>
      <c r="N70" s="20"/>
      <c r="O70" s="20"/>
    </row>
    <row r="71" spans="1:15">
      <c r="G71" s="86"/>
      <c r="I71" s="20"/>
      <c r="J71" s="20"/>
      <c r="K71" s="20"/>
      <c r="L71" s="20"/>
      <c r="M71" s="20"/>
      <c r="N71" s="20"/>
      <c r="O71" s="20"/>
    </row>
    <row r="72" spans="1:15">
      <c r="G72" s="86"/>
      <c r="I72" s="20"/>
      <c r="J72" s="20"/>
      <c r="K72" s="20"/>
      <c r="L72" s="20"/>
      <c r="M72" s="20"/>
      <c r="N72" s="20"/>
      <c r="O72" s="20"/>
    </row>
    <row r="73" spans="1:15">
      <c r="G73" s="86"/>
      <c r="I73" s="20"/>
      <c r="J73" s="20"/>
      <c r="K73" s="20"/>
      <c r="L73" s="20"/>
      <c r="M73" s="20"/>
      <c r="N73" s="20"/>
      <c r="O73" s="20"/>
    </row>
    <row r="74" spans="1:15">
      <c r="G74" s="86"/>
      <c r="I74" s="20"/>
      <c r="J74" s="20"/>
      <c r="K74" s="20"/>
      <c r="L74" s="20"/>
      <c r="M74" s="20"/>
      <c r="N74" s="20"/>
      <c r="O74" s="20"/>
    </row>
    <row r="75" spans="1:15">
      <c r="G75" s="86"/>
      <c r="I75" s="20"/>
      <c r="J75" s="20"/>
      <c r="K75" s="20"/>
      <c r="L75" s="20"/>
      <c r="M75" s="20"/>
      <c r="N75" s="20"/>
      <c r="O75" s="20"/>
    </row>
    <row r="76" spans="1:15">
      <c r="G76" s="86"/>
      <c r="I76" s="20"/>
      <c r="J76" s="20"/>
      <c r="K76" s="20"/>
      <c r="L76" s="20"/>
      <c r="M76" s="20"/>
      <c r="N76" s="20"/>
      <c r="O76" s="20"/>
    </row>
    <row r="77" spans="1:15">
      <c r="G77" s="86"/>
      <c r="I77" s="20"/>
      <c r="J77" s="20"/>
      <c r="K77" s="20"/>
      <c r="L77" s="20"/>
      <c r="M77" s="20"/>
      <c r="N77" s="20"/>
      <c r="O77" s="20"/>
    </row>
    <row r="78" spans="1:15">
      <c r="G78" s="86"/>
      <c r="I78" s="20"/>
      <c r="J78" s="20"/>
      <c r="K78" s="20"/>
      <c r="L78" s="20"/>
      <c r="M78" s="20"/>
      <c r="N78" s="20"/>
      <c r="O78" s="20"/>
    </row>
    <row r="79" spans="1:15">
      <c r="G79" s="86"/>
      <c r="I79" s="20"/>
      <c r="J79" s="20"/>
      <c r="K79" s="20"/>
      <c r="L79" s="20"/>
      <c r="M79" s="20"/>
      <c r="N79" s="20"/>
      <c r="O79" s="20"/>
    </row>
    <row r="80" spans="1:15">
      <c r="G80" s="86"/>
      <c r="I80" s="20"/>
      <c r="J80" s="20"/>
      <c r="K80" s="20"/>
      <c r="L80" s="20"/>
      <c r="M80" s="20"/>
      <c r="N80" s="20"/>
      <c r="O80" s="20"/>
    </row>
    <row r="81" spans="7:15">
      <c r="G81" s="86"/>
      <c r="I81" s="20"/>
      <c r="J81" s="20"/>
      <c r="K81" s="20"/>
      <c r="L81" s="20"/>
      <c r="M81" s="20"/>
      <c r="N81" s="20"/>
      <c r="O81" s="20"/>
    </row>
    <row r="82" spans="7:15">
      <c r="G82" s="86"/>
      <c r="I82" s="20"/>
      <c r="J82" s="20"/>
      <c r="K82" s="20"/>
      <c r="L82" s="20"/>
      <c r="M82" s="20"/>
      <c r="N82" s="20"/>
      <c r="O82" s="20"/>
    </row>
    <row r="83" spans="7:15">
      <c r="G83" s="86"/>
      <c r="I83" s="20"/>
      <c r="J83" s="20"/>
      <c r="K83" s="20"/>
      <c r="L83" s="20"/>
      <c r="M83" s="20"/>
      <c r="N83" s="20"/>
      <c r="O83" s="20"/>
    </row>
    <row r="84" spans="7:15">
      <c r="G84" s="86"/>
      <c r="I84" s="20"/>
      <c r="J84" s="20"/>
      <c r="K84" s="20"/>
      <c r="L84" s="20"/>
      <c r="M84" s="20"/>
      <c r="N84" s="20"/>
      <c r="O84" s="20"/>
    </row>
    <row r="85" spans="7:15">
      <c r="G85" s="75"/>
      <c r="I85" s="20"/>
      <c r="J85" s="20"/>
      <c r="K85" s="20"/>
      <c r="L85" s="20"/>
      <c r="M85" s="20"/>
      <c r="N85" s="20"/>
      <c r="O85" s="20"/>
    </row>
    <row r="86" spans="7:15">
      <c r="G86" s="75"/>
      <c r="I86" s="20"/>
      <c r="J86" s="20"/>
      <c r="K86" s="20"/>
      <c r="L86" s="20"/>
      <c r="M86" s="20"/>
      <c r="N86" s="20"/>
      <c r="O86" s="20"/>
    </row>
    <row r="87" spans="7:15">
      <c r="G87" s="75"/>
      <c r="I87" s="20"/>
      <c r="J87" s="20"/>
      <c r="K87" s="20"/>
      <c r="L87" s="20"/>
      <c r="M87" s="20"/>
      <c r="N87" s="20"/>
      <c r="O87" s="20"/>
    </row>
    <row r="88" spans="7:15">
      <c r="G88" s="75"/>
      <c r="I88" s="20"/>
      <c r="J88" s="20"/>
      <c r="K88" s="20"/>
      <c r="L88" s="20"/>
      <c r="M88" s="20"/>
      <c r="N88" s="20"/>
      <c r="O88" s="20"/>
    </row>
    <row r="89" spans="7:15">
      <c r="G89" s="75"/>
      <c r="I89" s="20"/>
      <c r="J89" s="20"/>
      <c r="K89" s="20"/>
      <c r="L89" s="20"/>
      <c r="M89" s="20"/>
      <c r="N89" s="20"/>
      <c r="O89" s="20"/>
    </row>
    <row r="90" spans="7:15">
      <c r="G90" s="75"/>
      <c r="I90" s="20"/>
      <c r="J90" s="20"/>
      <c r="K90" s="20"/>
      <c r="L90" s="20"/>
      <c r="M90" s="20"/>
      <c r="N90" s="20"/>
      <c r="O90" s="20"/>
    </row>
    <row r="91" spans="7:15">
      <c r="G91" s="75"/>
      <c r="I91" s="20"/>
      <c r="J91" s="20"/>
      <c r="K91" s="20"/>
      <c r="L91" s="20"/>
      <c r="M91" s="20"/>
      <c r="N91" s="20"/>
      <c r="O91" s="20"/>
    </row>
    <row r="92" spans="7:15">
      <c r="G92" s="75"/>
      <c r="I92" s="20"/>
      <c r="J92" s="20"/>
      <c r="K92" s="20"/>
      <c r="L92" s="20"/>
      <c r="M92" s="20"/>
      <c r="N92" s="20"/>
      <c r="O92" s="20"/>
    </row>
    <row r="93" spans="7:15">
      <c r="G93" s="75"/>
      <c r="I93" s="20"/>
      <c r="J93" s="20"/>
      <c r="K93" s="20"/>
      <c r="L93" s="20"/>
      <c r="M93" s="20"/>
      <c r="N93" s="20"/>
      <c r="O93" s="20"/>
    </row>
    <row r="94" spans="7:15">
      <c r="G94" s="75"/>
      <c r="I94" s="20"/>
      <c r="J94" s="20"/>
      <c r="K94" s="20"/>
      <c r="L94" s="20"/>
      <c r="M94" s="20"/>
      <c r="N94" s="20"/>
      <c r="O94" s="20"/>
    </row>
    <row r="95" spans="7:15">
      <c r="G95" s="75"/>
      <c r="I95" s="20"/>
      <c r="J95" s="20"/>
      <c r="K95" s="20"/>
      <c r="L95" s="20"/>
      <c r="M95" s="20"/>
      <c r="N95" s="20"/>
      <c r="O95" s="20"/>
    </row>
    <row r="96" spans="7:15">
      <c r="G96" s="75"/>
      <c r="I96" s="20"/>
      <c r="J96" s="20"/>
      <c r="K96" s="20"/>
      <c r="L96" s="20"/>
      <c r="M96" s="20"/>
      <c r="N96" s="20"/>
      <c r="O96" s="20"/>
    </row>
    <row r="97" spans="7:15">
      <c r="G97" s="75"/>
      <c r="I97" s="20"/>
      <c r="J97" s="20"/>
      <c r="K97" s="20"/>
      <c r="L97" s="20"/>
      <c r="M97" s="20"/>
      <c r="N97" s="20"/>
      <c r="O97" s="20"/>
    </row>
    <row r="98" spans="7:15">
      <c r="G98" s="75"/>
      <c r="I98" s="20"/>
      <c r="J98" s="20"/>
      <c r="K98" s="20"/>
      <c r="L98" s="20"/>
      <c r="M98" s="20"/>
      <c r="N98" s="20"/>
      <c r="O98" s="20"/>
    </row>
    <row r="99" spans="7:15">
      <c r="G99" s="75"/>
      <c r="I99" s="20"/>
      <c r="J99" s="20"/>
      <c r="K99" s="20"/>
      <c r="L99" s="20"/>
      <c r="M99" s="20"/>
      <c r="N99" s="20"/>
      <c r="O99" s="20"/>
    </row>
    <row r="100" spans="7:15">
      <c r="G100" s="75"/>
      <c r="I100" s="20"/>
      <c r="J100" s="20"/>
      <c r="K100" s="20"/>
      <c r="L100" s="20"/>
      <c r="M100" s="20"/>
      <c r="N100" s="20"/>
      <c r="O100" s="20"/>
    </row>
    <row r="101" spans="7:15">
      <c r="G101" s="75"/>
      <c r="I101" s="20"/>
      <c r="J101" s="20"/>
      <c r="K101" s="20"/>
      <c r="L101" s="20"/>
      <c r="M101" s="20"/>
      <c r="N101" s="20"/>
      <c r="O101" s="20"/>
    </row>
    <row r="102" spans="7:15">
      <c r="G102" s="75"/>
      <c r="I102" s="20"/>
      <c r="J102" s="20"/>
      <c r="K102" s="20"/>
      <c r="L102" s="20"/>
      <c r="M102" s="20"/>
      <c r="N102" s="20"/>
      <c r="O102" s="20"/>
    </row>
    <row r="103" spans="7:15">
      <c r="G103" s="75"/>
      <c r="I103" s="20"/>
      <c r="J103" s="20"/>
      <c r="K103" s="20"/>
      <c r="L103" s="20"/>
      <c r="M103" s="20"/>
      <c r="N103" s="20"/>
      <c r="O103" s="20"/>
    </row>
    <row r="104" spans="7:15">
      <c r="G104" s="75"/>
      <c r="I104" s="20"/>
      <c r="J104" s="20"/>
      <c r="K104" s="20"/>
      <c r="L104" s="20"/>
      <c r="M104" s="20"/>
      <c r="N104" s="20"/>
      <c r="O104" s="20"/>
    </row>
    <row r="105" spans="7:15">
      <c r="G105" s="75"/>
      <c r="I105" s="20"/>
      <c r="J105" s="20"/>
      <c r="K105" s="20"/>
      <c r="L105" s="20"/>
      <c r="M105" s="20"/>
      <c r="N105" s="20"/>
      <c r="O105" s="20"/>
    </row>
    <row r="106" spans="7:15">
      <c r="G106" s="75"/>
      <c r="I106" s="20"/>
      <c r="J106" s="20"/>
      <c r="K106" s="20"/>
      <c r="L106" s="20"/>
      <c r="M106" s="20"/>
      <c r="N106" s="20"/>
      <c r="O106" s="20"/>
    </row>
    <row r="107" spans="7:15">
      <c r="G107" s="75"/>
      <c r="I107" s="20"/>
      <c r="J107" s="20"/>
      <c r="K107" s="20"/>
      <c r="L107" s="20"/>
      <c r="M107" s="20"/>
      <c r="N107" s="20"/>
      <c r="O107" s="20"/>
    </row>
    <row r="108" spans="7:15">
      <c r="G108" s="75"/>
      <c r="I108" s="20"/>
      <c r="J108" s="20"/>
      <c r="K108" s="20"/>
      <c r="L108" s="20"/>
      <c r="M108" s="20"/>
      <c r="N108" s="20"/>
      <c r="O108" s="20"/>
    </row>
    <row r="109" spans="7:15">
      <c r="G109" s="75"/>
      <c r="I109" s="20"/>
      <c r="J109" s="20"/>
      <c r="K109" s="20"/>
      <c r="L109" s="20"/>
      <c r="M109" s="20"/>
      <c r="N109" s="20"/>
      <c r="O109" s="20"/>
    </row>
    <row r="110" spans="7:15">
      <c r="G110" s="75"/>
      <c r="I110" s="20"/>
      <c r="J110" s="20"/>
      <c r="K110" s="20"/>
      <c r="L110" s="20"/>
      <c r="M110" s="20"/>
      <c r="N110" s="20"/>
      <c r="O110" s="20"/>
    </row>
    <row r="111" spans="7:15">
      <c r="G111" s="75"/>
      <c r="I111" s="20"/>
      <c r="J111" s="20"/>
      <c r="K111" s="20"/>
      <c r="L111" s="20"/>
      <c r="M111" s="20"/>
      <c r="N111" s="20"/>
      <c r="O111" s="20"/>
    </row>
    <row r="112" spans="7:15">
      <c r="G112" s="75"/>
      <c r="I112" s="20"/>
      <c r="J112" s="20"/>
      <c r="K112" s="20"/>
      <c r="L112" s="20"/>
      <c r="M112" s="20"/>
      <c r="N112" s="20"/>
      <c r="O112" s="20"/>
    </row>
    <row r="113" spans="7:15">
      <c r="G113" s="75"/>
      <c r="I113" s="20"/>
      <c r="J113" s="20"/>
      <c r="K113" s="20"/>
      <c r="L113" s="20"/>
      <c r="M113" s="20"/>
      <c r="N113" s="20"/>
      <c r="O113" s="20"/>
    </row>
    <row r="114" spans="7:15">
      <c r="G114" s="75"/>
      <c r="H114" s="66"/>
      <c r="I114" s="40"/>
      <c r="J114" s="40"/>
      <c r="K114" s="40"/>
      <c r="L114" s="40"/>
      <c r="M114" s="40"/>
      <c r="N114" s="40"/>
      <c r="O114" s="40"/>
    </row>
    <row r="115" spans="7:15">
      <c r="G115" s="75"/>
      <c r="H115" s="65"/>
      <c r="I115" s="19"/>
      <c r="J115" s="19"/>
      <c r="K115" s="19"/>
      <c r="L115" s="19"/>
      <c r="M115" s="19"/>
      <c r="N115" s="19"/>
      <c r="O115" s="19"/>
    </row>
    <row r="116" spans="7:15">
      <c r="G116" s="75"/>
      <c r="H116" s="65"/>
      <c r="I116" s="19"/>
      <c r="J116" s="19"/>
      <c r="K116" s="19"/>
      <c r="L116" s="19"/>
      <c r="M116" s="19"/>
      <c r="N116" s="19"/>
      <c r="O116" s="19"/>
    </row>
    <row r="117" spans="7:15">
      <c r="G117" s="75"/>
      <c r="H117" s="65"/>
      <c r="I117" s="19"/>
      <c r="J117" s="19"/>
      <c r="K117" s="19"/>
      <c r="L117" s="19"/>
      <c r="M117" s="19"/>
      <c r="N117" s="19"/>
      <c r="O117" s="19"/>
    </row>
    <row r="118" spans="7:15">
      <c r="G118" s="75"/>
      <c r="H118" s="65"/>
      <c r="I118" s="19"/>
      <c r="J118" s="19"/>
      <c r="K118" s="19"/>
      <c r="L118" s="19"/>
      <c r="M118" s="19"/>
      <c r="N118" s="19"/>
      <c r="O118" s="19"/>
    </row>
    <row r="119" spans="7:15">
      <c r="G119" s="75"/>
      <c r="H119" s="65"/>
      <c r="I119" s="19"/>
      <c r="J119" s="19"/>
      <c r="K119" s="19"/>
      <c r="L119" s="19"/>
      <c r="M119" s="19"/>
      <c r="N119" s="19"/>
      <c r="O119" s="19"/>
    </row>
    <row r="120" spans="7:15">
      <c r="G120" s="75"/>
      <c r="H120" s="65"/>
      <c r="I120" s="19"/>
      <c r="J120" s="19"/>
      <c r="K120" s="19"/>
      <c r="L120" s="19"/>
      <c r="M120" s="19"/>
      <c r="N120" s="19"/>
      <c r="O120" s="19"/>
    </row>
    <row r="121" spans="7:15">
      <c r="G121" s="75"/>
      <c r="H121" s="65"/>
      <c r="I121" s="19"/>
      <c r="J121" s="19"/>
      <c r="K121" s="19"/>
      <c r="L121" s="19"/>
      <c r="M121" s="19"/>
      <c r="N121" s="19"/>
      <c r="O121" s="19"/>
    </row>
    <row r="122" spans="7:15">
      <c r="G122" s="75"/>
      <c r="H122" s="65"/>
      <c r="I122" s="19"/>
      <c r="J122" s="19"/>
      <c r="K122" s="19"/>
      <c r="L122" s="19"/>
      <c r="M122" s="19"/>
      <c r="N122" s="19"/>
      <c r="O122" s="19"/>
    </row>
    <row r="123" spans="7:15">
      <c r="G123" s="75"/>
      <c r="H123" s="65"/>
      <c r="I123" s="19"/>
      <c r="J123" s="19"/>
      <c r="K123" s="19"/>
      <c r="L123" s="19"/>
      <c r="M123" s="19"/>
      <c r="N123" s="19"/>
      <c r="O123" s="19"/>
    </row>
    <row r="124" spans="7:15">
      <c r="G124" s="75"/>
      <c r="H124" s="65"/>
      <c r="I124" s="19"/>
      <c r="J124" s="19"/>
      <c r="K124" s="19"/>
      <c r="L124" s="19"/>
      <c r="M124" s="19"/>
      <c r="N124" s="19"/>
      <c r="O124" s="19"/>
    </row>
    <row r="125" spans="7:15">
      <c r="G125" s="75"/>
      <c r="H125" s="65"/>
      <c r="I125" s="19"/>
      <c r="J125" s="19"/>
      <c r="K125" s="19"/>
      <c r="L125" s="19"/>
      <c r="M125" s="19"/>
      <c r="N125" s="19"/>
      <c r="O125" s="19"/>
    </row>
    <row r="126" spans="7:15">
      <c r="G126" s="75"/>
      <c r="H126" s="65"/>
      <c r="I126" s="19"/>
      <c r="J126" s="19"/>
      <c r="K126" s="19"/>
      <c r="L126" s="19"/>
      <c r="M126" s="19"/>
      <c r="N126" s="19"/>
      <c r="O126" s="19"/>
    </row>
    <row r="127" spans="7:15">
      <c r="G127" s="75"/>
      <c r="H127" s="65"/>
      <c r="I127" s="19"/>
      <c r="J127" s="19"/>
      <c r="K127" s="19"/>
      <c r="L127" s="19"/>
      <c r="M127" s="19"/>
      <c r="N127" s="19"/>
      <c r="O127" s="19"/>
    </row>
    <row r="128" spans="7:15">
      <c r="G128" s="75"/>
      <c r="H128" s="65"/>
      <c r="I128" s="19"/>
      <c r="J128" s="19"/>
      <c r="K128" s="19"/>
      <c r="L128" s="19"/>
      <c r="M128" s="19"/>
      <c r="N128" s="19"/>
      <c r="O128" s="19"/>
    </row>
    <row r="129" spans="7:15">
      <c r="G129" s="75"/>
      <c r="H129" s="65"/>
      <c r="I129" s="19"/>
      <c r="J129" s="19"/>
      <c r="K129" s="19"/>
      <c r="L129" s="19"/>
      <c r="M129" s="19"/>
      <c r="N129" s="19"/>
      <c r="O129" s="19"/>
    </row>
    <row r="130" spans="7:15">
      <c r="G130" s="75"/>
      <c r="H130" s="65"/>
      <c r="I130" s="19"/>
      <c r="J130" s="19"/>
      <c r="K130" s="19"/>
      <c r="L130" s="19"/>
      <c r="M130" s="19"/>
      <c r="N130" s="19"/>
      <c r="O130" s="19"/>
    </row>
    <row r="131" spans="7:15">
      <c r="G131" s="75"/>
      <c r="H131" s="65"/>
      <c r="I131" s="19"/>
      <c r="J131" s="19"/>
      <c r="K131" s="19"/>
      <c r="L131" s="19"/>
      <c r="M131" s="19"/>
      <c r="N131" s="19"/>
      <c r="O131" s="19"/>
    </row>
    <row r="132" spans="7:15">
      <c r="G132" s="75"/>
      <c r="H132" s="65"/>
      <c r="I132" s="19"/>
      <c r="J132" s="19"/>
      <c r="K132" s="19"/>
      <c r="L132" s="19"/>
      <c r="M132" s="19"/>
      <c r="N132" s="19"/>
      <c r="O132" s="19"/>
    </row>
    <row r="133" spans="7:15">
      <c r="G133" s="75"/>
      <c r="H133" s="65"/>
      <c r="I133" s="19"/>
      <c r="J133" s="19"/>
      <c r="K133" s="19"/>
      <c r="L133" s="19"/>
      <c r="M133" s="19"/>
      <c r="N133" s="19"/>
      <c r="O133" s="19"/>
    </row>
    <row r="134" spans="7:15">
      <c r="G134" s="75"/>
      <c r="H134" s="65"/>
      <c r="I134" s="19"/>
      <c r="J134" s="19"/>
      <c r="K134" s="19"/>
      <c r="L134" s="19"/>
      <c r="M134" s="19"/>
      <c r="N134" s="19"/>
      <c r="O134" s="19"/>
    </row>
    <row r="135" spans="7:15">
      <c r="G135" s="75"/>
      <c r="H135" s="65"/>
      <c r="I135" s="19"/>
      <c r="J135" s="19"/>
      <c r="K135" s="19"/>
      <c r="L135" s="19"/>
      <c r="M135" s="19"/>
      <c r="N135" s="19"/>
      <c r="O135" s="19"/>
    </row>
    <row r="136" spans="7:15">
      <c r="G136" s="75"/>
      <c r="H136" s="65"/>
      <c r="I136" s="19"/>
      <c r="J136" s="19"/>
      <c r="K136" s="19"/>
      <c r="L136" s="19"/>
      <c r="M136" s="19"/>
      <c r="N136" s="19"/>
      <c r="O136" s="19"/>
    </row>
    <row r="137" spans="7:15">
      <c r="G137" s="75"/>
      <c r="H137" s="65"/>
      <c r="I137" s="19"/>
      <c r="J137" s="19"/>
      <c r="K137" s="19"/>
      <c r="L137" s="19"/>
      <c r="M137" s="19"/>
      <c r="N137" s="19"/>
      <c r="O137" s="19"/>
    </row>
    <row r="138" spans="7:15">
      <c r="G138" s="75"/>
      <c r="H138" s="65"/>
      <c r="I138" s="19"/>
      <c r="J138" s="19"/>
      <c r="K138" s="19"/>
      <c r="L138" s="19"/>
      <c r="M138" s="19"/>
      <c r="N138" s="19"/>
      <c r="O138" s="19"/>
    </row>
    <row r="139" spans="7:15">
      <c r="G139" s="75"/>
      <c r="H139" s="65"/>
      <c r="I139" s="19"/>
      <c r="J139" s="19"/>
      <c r="K139" s="19"/>
      <c r="L139" s="19"/>
      <c r="M139" s="19"/>
      <c r="N139" s="19"/>
      <c r="O139" s="19"/>
    </row>
    <row r="140" spans="7:15">
      <c r="G140" s="75"/>
      <c r="H140" s="65"/>
      <c r="I140" s="19"/>
      <c r="J140" s="19"/>
      <c r="K140" s="19"/>
      <c r="L140" s="19"/>
      <c r="M140" s="19"/>
      <c r="N140" s="19"/>
      <c r="O140" s="19"/>
    </row>
    <row r="141" spans="7:15">
      <c r="G141" s="75"/>
      <c r="H141" s="65"/>
      <c r="I141" s="19"/>
      <c r="J141" s="19"/>
      <c r="K141" s="19"/>
      <c r="L141" s="19"/>
      <c r="M141" s="19"/>
      <c r="N141" s="19"/>
      <c r="O141" s="19"/>
    </row>
    <row r="142" spans="7:15">
      <c r="G142" s="75"/>
      <c r="H142" s="65"/>
      <c r="I142" s="19"/>
      <c r="J142" s="19"/>
      <c r="K142" s="19"/>
      <c r="L142" s="19"/>
      <c r="M142" s="19"/>
      <c r="N142" s="19"/>
      <c r="O142" s="19"/>
    </row>
    <row r="143" spans="7:15">
      <c r="G143" s="75"/>
      <c r="H143" s="65"/>
      <c r="I143" s="19"/>
      <c r="J143" s="19"/>
      <c r="K143" s="19"/>
      <c r="L143" s="19"/>
      <c r="M143" s="19"/>
      <c r="N143" s="19"/>
      <c r="O143" s="19"/>
    </row>
    <row r="144" spans="7:15">
      <c r="G144" s="75"/>
      <c r="H144" s="65"/>
      <c r="I144" s="19"/>
      <c r="J144" s="19"/>
      <c r="K144" s="19"/>
      <c r="L144" s="19"/>
      <c r="M144" s="19"/>
      <c r="N144" s="19"/>
      <c r="O144" s="19"/>
    </row>
    <row r="145" spans="7:15">
      <c r="G145" s="75"/>
      <c r="H145" s="65"/>
      <c r="I145" s="19"/>
      <c r="J145" s="19"/>
      <c r="K145" s="19"/>
      <c r="L145" s="19"/>
      <c r="M145" s="19"/>
      <c r="N145" s="19"/>
      <c r="O145" s="19"/>
    </row>
    <row r="146" spans="7:15">
      <c r="G146" s="75"/>
      <c r="H146" s="65"/>
      <c r="I146" s="19"/>
      <c r="J146" s="19"/>
      <c r="K146" s="19"/>
      <c r="L146" s="19"/>
      <c r="M146" s="19"/>
      <c r="N146" s="19"/>
      <c r="O146" s="19"/>
    </row>
    <row r="147" spans="7:15">
      <c r="G147" s="75"/>
      <c r="H147" s="65"/>
      <c r="I147" s="19"/>
      <c r="J147" s="19"/>
      <c r="K147" s="19"/>
      <c r="L147" s="19"/>
      <c r="M147" s="19"/>
      <c r="N147" s="19"/>
      <c r="O147" s="19"/>
    </row>
    <row r="148" spans="7:15">
      <c r="G148" s="75"/>
      <c r="H148" s="65"/>
      <c r="I148" s="19"/>
      <c r="J148" s="19"/>
      <c r="K148" s="19"/>
      <c r="L148" s="19"/>
      <c r="M148" s="19"/>
      <c r="N148" s="19"/>
      <c r="O148" s="19"/>
    </row>
    <row r="149" spans="7:15">
      <c r="G149" s="75"/>
      <c r="H149" s="65"/>
      <c r="I149" s="19"/>
      <c r="J149" s="19"/>
      <c r="K149" s="19"/>
      <c r="L149" s="19"/>
      <c r="M149" s="19"/>
      <c r="N149" s="19"/>
      <c r="O149" s="19"/>
    </row>
    <row r="150" spans="7:15">
      <c r="G150" s="75"/>
      <c r="H150" s="65"/>
      <c r="I150" s="19"/>
      <c r="J150" s="19"/>
      <c r="K150" s="19"/>
      <c r="L150" s="19"/>
      <c r="M150" s="19"/>
      <c r="N150" s="19"/>
      <c r="O150" s="19"/>
    </row>
    <row r="151" spans="7:15">
      <c r="G151" s="75"/>
      <c r="H151" s="65"/>
      <c r="I151" s="19"/>
      <c r="J151" s="19"/>
      <c r="K151" s="19"/>
      <c r="L151" s="19"/>
      <c r="M151" s="19"/>
      <c r="N151" s="19"/>
      <c r="O151" s="19"/>
    </row>
    <row r="152" spans="7:15">
      <c r="G152" s="75"/>
      <c r="H152" s="65"/>
      <c r="I152" s="19"/>
      <c r="J152" s="19"/>
      <c r="K152" s="19"/>
      <c r="L152" s="19"/>
      <c r="M152" s="19"/>
      <c r="N152" s="19"/>
      <c r="O152" s="19"/>
    </row>
    <row r="153" spans="7:15">
      <c r="G153" s="75"/>
      <c r="H153" s="65"/>
      <c r="I153" s="19"/>
      <c r="J153" s="19"/>
      <c r="K153" s="19"/>
      <c r="L153" s="19"/>
      <c r="M153" s="19"/>
      <c r="N153" s="19"/>
      <c r="O153" s="19"/>
    </row>
    <row r="154" spans="7:15">
      <c r="G154" s="75"/>
      <c r="H154" s="65"/>
      <c r="I154" s="19"/>
      <c r="J154" s="19"/>
      <c r="K154" s="19"/>
      <c r="L154" s="19"/>
      <c r="M154" s="19"/>
      <c r="N154" s="19"/>
      <c r="O154" s="19"/>
    </row>
    <row r="155" spans="7:15">
      <c r="G155" s="75"/>
      <c r="H155" s="65"/>
      <c r="I155" s="19"/>
      <c r="J155" s="19"/>
      <c r="K155" s="19"/>
      <c r="L155" s="19"/>
      <c r="M155" s="19"/>
      <c r="N155" s="19"/>
      <c r="O155" s="19"/>
    </row>
    <row r="156" spans="7:15">
      <c r="G156" s="75"/>
      <c r="H156" s="65"/>
      <c r="I156" s="19"/>
      <c r="J156" s="19"/>
      <c r="K156" s="19"/>
      <c r="L156" s="19"/>
      <c r="M156" s="19"/>
      <c r="N156" s="19"/>
      <c r="O156" s="19"/>
    </row>
    <row r="157" spans="7:15">
      <c r="G157" s="75"/>
      <c r="H157" s="65"/>
      <c r="I157" s="19"/>
      <c r="J157" s="19"/>
      <c r="K157" s="19"/>
      <c r="L157" s="19"/>
      <c r="M157" s="19"/>
      <c r="N157" s="19"/>
      <c r="O157" s="19"/>
    </row>
    <row r="158" spans="7:15">
      <c r="G158" s="75"/>
      <c r="H158" s="65"/>
      <c r="I158" s="19"/>
      <c r="J158" s="19"/>
      <c r="K158" s="19"/>
      <c r="L158" s="19"/>
      <c r="M158" s="19"/>
      <c r="N158" s="19"/>
      <c r="O158" s="19"/>
    </row>
    <row r="159" spans="7:15">
      <c r="G159" s="75"/>
      <c r="H159" s="65"/>
      <c r="I159" s="19"/>
      <c r="J159" s="19"/>
      <c r="K159" s="19"/>
      <c r="L159" s="19"/>
      <c r="M159" s="19"/>
      <c r="N159" s="19"/>
      <c r="O159" s="19"/>
    </row>
    <row r="160" spans="7:15">
      <c r="G160" s="75"/>
      <c r="H160" s="65"/>
      <c r="I160" s="19"/>
      <c r="J160" s="19"/>
      <c r="K160" s="19"/>
      <c r="L160" s="19"/>
      <c r="M160" s="19"/>
      <c r="N160" s="19"/>
      <c r="O160" s="19"/>
    </row>
    <row r="161" spans="7:15">
      <c r="G161" s="75"/>
      <c r="H161" s="65"/>
      <c r="I161" s="19"/>
      <c r="J161" s="19"/>
      <c r="K161" s="19"/>
      <c r="L161" s="19"/>
      <c r="M161" s="19"/>
      <c r="N161" s="19"/>
      <c r="O161" s="19"/>
    </row>
    <row r="162" spans="7:15">
      <c r="G162" s="75"/>
      <c r="H162" s="65"/>
      <c r="I162" s="19"/>
      <c r="J162" s="19"/>
      <c r="K162" s="19"/>
      <c r="L162" s="19"/>
      <c r="M162" s="19"/>
      <c r="N162" s="19"/>
      <c r="O162" s="19"/>
    </row>
    <row r="163" spans="7:15">
      <c r="G163" s="75"/>
      <c r="H163" s="65"/>
      <c r="I163" s="19"/>
      <c r="J163" s="19"/>
      <c r="K163" s="19"/>
      <c r="L163" s="19"/>
      <c r="M163" s="19"/>
      <c r="N163" s="19"/>
      <c r="O163" s="19"/>
    </row>
    <row r="164" spans="7:15">
      <c r="G164" s="75"/>
      <c r="H164" s="65"/>
      <c r="I164" s="19"/>
      <c r="J164" s="19"/>
      <c r="K164" s="19"/>
      <c r="L164" s="19"/>
      <c r="M164" s="19"/>
      <c r="N164" s="19"/>
      <c r="O164" s="19"/>
    </row>
    <row r="165" spans="7:15">
      <c r="G165" s="75"/>
      <c r="H165" s="65"/>
      <c r="I165" s="19"/>
      <c r="J165" s="19"/>
      <c r="K165" s="19"/>
      <c r="L165" s="19"/>
      <c r="M165" s="19"/>
      <c r="N165" s="19"/>
      <c r="O165" s="19"/>
    </row>
    <row r="166" spans="7:15">
      <c r="G166" s="75"/>
      <c r="H166" s="65"/>
      <c r="I166" s="19"/>
      <c r="J166" s="19"/>
      <c r="K166" s="19"/>
      <c r="L166" s="19"/>
      <c r="M166" s="19"/>
      <c r="N166" s="19"/>
      <c r="O166" s="19"/>
    </row>
    <row r="167" spans="7:15">
      <c r="G167" s="75"/>
      <c r="H167" s="65"/>
      <c r="I167" s="19"/>
      <c r="J167" s="19"/>
      <c r="K167" s="19"/>
      <c r="L167" s="19"/>
      <c r="M167" s="19"/>
      <c r="N167" s="19"/>
      <c r="O167" s="19"/>
    </row>
    <row r="168" spans="7:15">
      <c r="G168" s="75"/>
      <c r="H168" s="65"/>
      <c r="I168" s="19"/>
      <c r="J168" s="19"/>
      <c r="K168" s="19"/>
      <c r="L168" s="19"/>
      <c r="M168" s="19"/>
      <c r="N168" s="19"/>
      <c r="O168" s="19"/>
    </row>
    <row r="169" spans="7:15">
      <c r="G169" s="75"/>
      <c r="H169" s="65"/>
      <c r="I169" s="19"/>
      <c r="J169" s="19"/>
      <c r="K169" s="19"/>
      <c r="L169" s="19"/>
      <c r="M169" s="19"/>
      <c r="N169" s="19"/>
      <c r="O169" s="19"/>
    </row>
    <row r="170" spans="7:15">
      <c r="G170" s="75"/>
      <c r="H170" s="65"/>
      <c r="I170" s="19"/>
      <c r="J170" s="19"/>
      <c r="K170" s="19"/>
      <c r="L170" s="19"/>
      <c r="M170" s="19"/>
      <c r="N170" s="19"/>
      <c r="O170" s="19"/>
    </row>
    <row r="171" spans="7:15">
      <c r="G171" s="75"/>
      <c r="H171" s="65"/>
      <c r="I171" s="19"/>
      <c r="J171" s="19"/>
      <c r="K171" s="19"/>
      <c r="L171" s="19"/>
      <c r="M171" s="19"/>
      <c r="N171" s="19"/>
      <c r="O171" s="19"/>
    </row>
    <row r="172" spans="7:15">
      <c r="G172" s="75"/>
      <c r="H172" s="65"/>
      <c r="I172" s="19"/>
      <c r="J172" s="19"/>
      <c r="K172" s="19"/>
      <c r="L172" s="19"/>
      <c r="M172" s="19"/>
      <c r="N172" s="19"/>
      <c r="O172" s="19"/>
    </row>
    <row r="173" spans="7:15">
      <c r="G173" s="75"/>
      <c r="H173" s="65"/>
      <c r="I173" s="19"/>
      <c r="J173" s="19"/>
      <c r="K173" s="19"/>
      <c r="L173" s="19"/>
      <c r="M173" s="19"/>
      <c r="N173" s="19"/>
      <c r="O173" s="19"/>
    </row>
    <row r="174" spans="7:15">
      <c r="G174" s="75"/>
      <c r="H174" s="65"/>
      <c r="I174" s="19"/>
      <c r="J174" s="19"/>
      <c r="K174" s="19"/>
      <c r="L174" s="19"/>
      <c r="M174" s="19"/>
      <c r="N174" s="19"/>
      <c r="O174" s="19"/>
    </row>
    <row r="175" spans="7:15">
      <c r="G175" s="75"/>
      <c r="H175" s="65"/>
      <c r="I175" s="19"/>
      <c r="J175" s="19"/>
      <c r="K175" s="19"/>
      <c r="L175" s="19"/>
      <c r="M175" s="19"/>
      <c r="N175" s="19"/>
      <c r="O175" s="19"/>
    </row>
    <row r="176" spans="7:15">
      <c r="G176" s="75"/>
      <c r="H176" s="65"/>
      <c r="I176" s="19"/>
      <c r="J176" s="19"/>
      <c r="K176" s="19"/>
      <c r="L176" s="19"/>
      <c r="M176" s="19"/>
      <c r="N176" s="19"/>
      <c r="O176" s="19"/>
    </row>
    <row r="177" spans="7:15">
      <c r="G177" s="75"/>
      <c r="H177" s="65"/>
      <c r="I177" s="19"/>
      <c r="J177" s="19"/>
      <c r="K177" s="19"/>
      <c r="L177" s="19"/>
      <c r="M177" s="19"/>
      <c r="N177" s="19"/>
      <c r="O177" s="19"/>
    </row>
    <row r="178" spans="7:15">
      <c r="G178" s="75"/>
      <c r="H178" s="65"/>
      <c r="I178" s="19"/>
      <c r="J178" s="19"/>
      <c r="K178" s="19"/>
      <c r="L178" s="19"/>
      <c r="M178" s="19"/>
      <c r="N178" s="19"/>
      <c r="O178" s="19"/>
    </row>
    <row r="179" spans="7:15">
      <c r="G179" s="75"/>
      <c r="H179" s="65"/>
      <c r="I179" s="19"/>
      <c r="J179" s="19"/>
      <c r="K179" s="19"/>
      <c r="L179" s="19"/>
      <c r="M179" s="19"/>
      <c r="N179" s="19"/>
      <c r="O179" s="19"/>
    </row>
    <row r="180" spans="7:15">
      <c r="G180" s="75"/>
      <c r="H180" s="65"/>
      <c r="I180" s="19"/>
      <c r="J180" s="19"/>
      <c r="K180" s="19"/>
      <c r="L180" s="19"/>
      <c r="M180" s="19"/>
      <c r="N180" s="19"/>
      <c r="O180" s="19"/>
    </row>
    <row r="181" spans="7:15">
      <c r="G181" s="75"/>
      <c r="H181" s="65"/>
      <c r="I181" s="19"/>
      <c r="J181" s="19"/>
      <c r="K181" s="19"/>
      <c r="L181" s="19"/>
      <c r="M181" s="19"/>
      <c r="N181" s="19"/>
      <c r="O181" s="19"/>
    </row>
    <row r="182" spans="7:15">
      <c r="G182" s="75"/>
      <c r="H182" s="65"/>
      <c r="I182" s="19"/>
      <c r="J182" s="19"/>
      <c r="K182" s="19"/>
      <c r="L182" s="19"/>
      <c r="M182" s="19"/>
      <c r="N182" s="19"/>
      <c r="O182" s="19"/>
    </row>
    <row r="183" spans="7:15">
      <c r="G183" s="75"/>
      <c r="H183" s="65"/>
      <c r="I183" s="19"/>
      <c r="J183" s="19"/>
      <c r="K183" s="19"/>
      <c r="L183" s="19"/>
      <c r="M183" s="19"/>
      <c r="N183" s="19"/>
      <c r="O183" s="19"/>
    </row>
    <row r="184" spans="7:15">
      <c r="G184" s="75"/>
      <c r="H184" s="65"/>
      <c r="I184" s="19"/>
      <c r="J184" s="19"/>
      <c r="K184" s="19"/>
      <c r="L184" s="19"/>
      <c r="M184" s="19"/>
      <c r="N184" s="19"/>
      <c r="O184" s="19"/>
    </row>
    <row r="185" spans="7:15">
      <c r="G185" s="75"/>
      <c r="H185" s="65"/>
      <c r="I185" s="19"/>
      <c r="J185" s="19"/>
      <c r="K185" s="19"/>
      <c r="L185" s="19"/>
      <c r="M185" s="19"/>
      <c r="N185" s="19"/>
      <c r="O185" s="19"/>
    </row>
    <row r="186" spans="7:15">
      <c r="G186" s="75"/>
      <c r="H186" s="65"/>
      <c r="I186" s="19"/>
      <c r="J186" s="19"/>
      <c r="K186" s="19"/>
      <c r="L186" s="19"/>
      <c r="M186" s="19"/>
      <c r="N186" s="19"/>
      <c r="O186" s="19"/>
    </row>
    <row r="187" spans="7:15">
      <c r="G187" s="75"/>
      <c r="H187" s="65"/>
      <c r="I187" s="19"/>
      <c r="J187" s="19"/>
      <c r="K187" s="19"/>
      <c r="L187" s="19"/>
      <c r="M187" s="19"/>
      <c r="N187" s="19"/>
      <c r="O187" s="19"/>
    </row>
    <row r="188" spans="7:15">
      <c r="G188" s="75"/>
      <c r="H188" s="65"/>
      <c r="I188" s="19"/>
      <c r="J188" s="19"/>
      <c r="K188" s="19"/>
      <c r="L188" s="19"/>
      <c r="M188" s="19"/>
      <c r="N188" s="19"/>
      <c r="O188" s="19"/>
    </row>
    <row r="189" spans="7:15">
      <c r="G189" s="75"/>
      <c r="H189" s="65"/>
      <c r="I189" s="19"/>
      <c r="J189" s="19"/>
      <c r="K189" s="19"/>
      <c r="L189" s="19"/>
      <c r="M189" s="19"/>
      <c r="N189" s="19"/>
      <c r="O189" s="19"/>
    </row>
    <row r="190" spans="7:15">
      <c r="G190" s="75"/>
      <c r="H190" s="65"/>
      <c r="I190" s="19"/>
      <c r="J190" s="19"/>
      <c r="K190" s="19"/>
      <c r="L190" s="19"/>
      <c r="M190" s="19"/>
      <c r="N190" s="19"/>
      <c r="O190" s="19"/>
    </row>
    <row r="191" spans="7:15">
      <c r="G191" s="75"/>
      <c r="H191" s="65"/>
      <c r="I191" s="19"/>
      <c r="J191" s="19"/>
      <c r="K191" s="19"/>
      <c r="L191" s="19"/>
      <c r="M191" s="19"/>
      <c r="N191" s="19"/>
      <c r="O191" s="19"/>
    </row>
    <row r="192" spans="7:15">
      <c r="G192" s="75"/>
      <c r="H192" s="65"/>
      <c r="I192" s="19"/>
      <c r="J192" s="19"/>
      <c r="K192" s="19"/>
      <c r="L192" s="19"/>
      <c r="M192" s="19"/>
      <c r="N192" s="19"/>
      <c r="O192" s="19"/>
    </row>
    <row r="193" spans="7:15">
      <c r="G193" s="75"/>
      <c r="H193" s="65"/>
      <c r="I193" s="19"/>
      <c r="J193" s="19"/>
      <c r="K193" s="19"/>
      <c r="L193" s="19"/>
      <c r="M193" s="19"/>
      <c r="N193" s="19"/>
      <c r="O193" s="19"/>
    </row>
    <row r="194" spans="7:15">
      <c r="G194" s="75"/>
      <c r="H194" s="65"/>
      <c r="I194" s="19"/>
      <c r="J194" s="19"/>
      <c r="K194" s="19"/>
      <c r="L194" s="19"/>
      <c r="M194" s="19"/>
      <c r="N194" s="19"/>
      <c r="O194" s="19"/>
    </row>
    <row r="195" spans="7:15">
      <c r="G195" s="75"/>
      <c r="H195" s="65"/>
      <c r="I195" s="19"/>
      <c r="J195" s="19"/>
      <c r="K195" s="19"/>
      <c r="L195" s="19"/>
      <c r="M195" s="19"/>
      <c r="N195" s="19"/>
      <c r="O195" s="19"/>
    </row>
    <row r="196" spans="7:15">
      <c r="G196" s="75"/>
      <c r="H196" s="65"/>
      <c r="I196" s="19"/>
      <c r="J196" s="19"/>
      <c r="K196" s="19"/>
      <c r="L196" s="19"/>
      <c r="M196" s="19"/>
      <c r="N196" s="19"/>
      <c r="O196" s="19"/>
    </row>
    <row r="197" spans="7:15">
      <c r="G197" s="75"/>
      <c r="H197" s="65"/>
      <c r="I197" s="19"/>
      <c r="J197" s="19"/>
      <c r="K197" s="19"/>
      <c r="L197" s="19"/>
      <c r="M197" s="19"/>
      <c r="N197" s="19"/>
      <c r="O197" s="19"/>
    </row>
    <row r="198" spans="7:15">
      <c r="G198" s="75"/>
      <c r="H198" s="65"/>
      <c r="I198" s="19"/>
      <c r="J198" s="19"/>
      <c r="K198" s="19"/>
      <c r="L198" s="19"/>
      <c r="M198" s="19"/>
      <c r="N198" s="19"/>
      <c r="O198" s="19"/>
    </row>
    <row r="199" spans="7:15">
      <c r="G199" s="75"/>
      <c r="H199" s="65"/>
      <c r="I199" s="19"/>
      <c r="J199" s="19"/>
      <c r="K199" s="19"/>
      <c r="L199" s="19"/>
      <c r="M199" s="19"/>
      <c r="N199" s="19"/>
      <c r="O199" s="19"/>
    </row>
    <row r="200" spans="7:15">
      <c r="G200" s="75"/>
      <c r="H200" s="65"/>
      <c r="I200" s="19"/>
      <c r="J200" s="19"/>
      <c r="K200" s="19"/>
      <c r="L200" s="19"/>
      <c r="M200" s="19"/>
      <c r="N200" s="19"/>
      <c r="O200" s="19"/>
    </row>
    <row r="201" spans="7:15">
      <c r="G201" s="75"/>
      <c r="H201" s="65"/>
      <c r="I201" s="19"/>
      <c r="J201" s="19"/>
      <c r="K201" s="19"/>
      <c r="L201" s="19"/>
      <c r="M201" s="19"/>
      <c r="N201" s="19"/>
      <c r="O201" s="19"/>
    </row>
    <row r="202" spans="7:15">
      <c r="G202" s="75"/>
      <c r="H202" s="65"/>
      <c r="I202" s="19"/>
      <c r="J202" s="19"/>
      <c r="K202" s="19"/>
      <c r="L202" s="19"/>
      <c r="M202" s="19"/>
      <c r="N202" s="19"/>
      <c r="O202" s="19"/>
    </row>
    <row r="203" spans="7:15">
      <c r="G203" s="75"/>
      <c r="H203" s="65"/>
      <c r="I203" s="19"/>
      <c r="J203" s="19"/>
      <c r="K203" s="19"/>
      <c r="L203" s="19"/>
      <c r="M203" s="19"/>
      <c r="N203" s="19"/>
      <c r="O203" s="19"/>
    </row>
    <row r="204" spans="7:15">
      <c r="G204" s="75"/>
      <c r="H204" s="65"/>
      <c r="I204" s="19"/>
      <c r="J204" s="19"/>
      <c r="K204" s="19"/>
      <c r="L204" s="19"/>
      <c r="M204" s="19"/>
      <c r="N204" s="19"/>
      <c r="O204" s="19"/>
    </row>
    <row r="205" spans="7:15">
      <c r="G205" s="75"/>
      <c r="H205" s="65"/>
      <c r="I205" s="19"/>
      <c r="J205" s="19"/>
      <c r="K205" s="19"/>
      <c r="L205" s="19"/>
      <c r="M205" s="19"/>
      <c r="N205" s="19"/>
      <c r="O205" s="19"/>
    </row>
    <row r="206" spans="7:15">
      <c r="G206" s="75"/>
      <c r="H206" s="65"/>
      <c r="I206" s="19"/>
      <c r="J206" s="19"/>
      <c r="K206" s="19"/>
      <c r="L206" s="19"/>
      <c r="M206" s="19"/>
      <c r="N206" s="19"/>
      <c r="O206" s="19"/>
    </row>
    <row r="207" spans="7:15">
      <c r="G207" s="75"/>
      <c r="H207" s="65"/>
      <c r="I207" s="19"/>
      <c r="J207" s="19"/>
      <c r="K207" s="19"/>
      <c r="L207" s="19"/>
      <c r="M207" s="19"/>
      <c r="N207" s="19"/>
      <c r="O207" s="19"/>
    </row>
    <row r="208" spans="7:15">
      <c r="G208" s="75"/>
      <c r="H208" s="65"/>
      <c r="I208" s="19"/>
      <c r="J208" s="19"/>
      <c r="K208" s="19"/>
      <c r="L208" s="19"/>
      <c r="M208" s="19"/>
      <c r="N208" s="19"/>
      <c r="O208" s="19"/>
    </row>
    <row r="209" spans="7:15">
      <c r="G209" s="75"/>
      <c r="H209" s="65"/>
      <c r="I209" s="19"/>
      <c r="J209" s="19"/>
      <c r="K209" s="19"/>
      <c r="L209" s="19"/>
      <c r="M209" s="19"/>
      <c r="N209" s="19"/>
      <c r="O209" s="19"/>
    </row>
    <row r="210" spans="7:15">
      <c r="G210" s="75"/>
      <c r="H210" s="65"/>
      <c r="I210" s="19"/>
      <c r="J210" s="19"/>
      <c r="K210" s="19"/>
      <c r="L210" s="19"/>
      <c r="M210" s="19"/>
      <c r="N210" s="19"/>
      <c r="O210" s="19"/>
    </row>
    <row r="211" spans="7:15">
      <c r="G211" s="75"/>
      <c r="H211" s="65"/>
      <c r="I211" s="19"/>
      <c r="J211" s="19"/>
      <c r="K211" s="19"/>
      <c r="L211" s="19"/>
      <c r="M211" s="19"/>
      <c r="N211" s="19"/>
      <c r="O211" s="19"/>
    </row>
    <row r="212" spans="7:15">
      <c r="G212" s="75"/>
      <c r="H212" s="65"/>
      <c r="I212" s="19"/>
      <c r="J212" s="19"/>
      <c r="K212" s="19"/>
      <c r="L212" s="19"/>
      <c r="M212" s="19"/>
      <c r="N212" s="19"/>
      <c r="O212" s="19"/>
    </row>
    <row r="213" spans="7:15">
      <c r="G213" s="75"/>
      <c r="H213" s="65"/>
      <c r="I213" s="19"/>
      <c r="J213" s="19"/>
      <c r="K213" s="19"/>
      <c r="L213" s="19"/>
      <c r="M213" s="19"/>
      <c r="N213" s="19"/>
      <c r="O213" s="19"/>
    </row>
    <row r="214" spans="7:15">
      <c r="G214" s="75"/>
      <c r="H214" s="65"/>
      <c r="I214" s="19"/>
      <c r="J214" s="19"/>
      <c r="K214" s="19"/>
      <c r="L214" s="19"/>
      <c r="M214" s="19"/>
      <c r="N214" s="19"/>
      <c r="O214" s="19"/>
    </row>
    <row r="215" spans="7:15">
      <c r="G215" s="75"/>
      <c r="H215" s="65"/>
      <c r="I215" s="19"/>
      <c r="J215" s="19"/>
      <c r="K215" s="19"/>
      <c r="L215" s="19"/>
      <c r="M215" s="19"/>
      <c r="N215" s="19"/>
      <c r="O215" s="19"/>
    </row>
    <row r="216" spans="7:15">
      <c r="G216" s="75"/>
      <c r="H216" s="65"/>
      <c r="I216" s="19"/>
      <c r="J216" s="19"/>
      <c r="K216" s="19"/>
      <c r="L216" s="19"/>
      <c r="M216" s="19"/>
      <c r="N216" s="19"/>
      <c r="O216" s="19"/>
    </row>
    <row r="217" spans="7:15">
      <c r="G217" s="75"/>
      <c r="H217" s="65"/>
      <c r="I217" s="19"/>
      <c r="J217" s="19"/>
      <c r="K217" s="19"/>
      <c r="L217" s="19"/>
      <c r="M217" s="19"/>
      <c r="N217" s="19"/>
      <c r="O217" s="19"/>
    </row>
    <row r="218" spans="7:15">
      <c r="G218" s="75"/>
      <c r="H218" s="65"/>
      <c r="I218" s="19"/>
      <c r="J218" s="19"/>
      <c r="K218" s="19"/>
      <c r="L218" s="19"/>
      <c r="M218" s="19"/>
      <c r="N218" s="19"/>
      <c r="O218" s="19"/>
    </row>
    <row r="219" spans="7:15">
      <c r="G219" s="75"/>
      <c r="H219" s="65"/>
      <c r="I219" s="19"/>
      <c r="J219" s="19"/>
      <c r="K219" s="19"/>
      <c r="L219" s="19"/>
      <c r="M219" s="19"/>
      <c r="N219" s="19"/>
      <c r="O219" s="19"/>
    </row>
    <row r="220" spans="7:15">
      <c r="G220" s="75"/>
      <c r="H220" s="65"/>
      <c r="I220" s="19"/>
      <c r="J220" s="19"/>
      <c r="K220" s="19"/>
      <c r="L220" s="19"/>
      <c r="M220" s="19"/>
      <c r="N220" s="19"/>
      <c r="O220" s="19"/>
    </row>
    <row r="221" spans="7:15">
      <c r="G221" s="75"/>
      <c r="H221" s="65"/>
      <c r="I221" s="19"/>
      <c r="J221" s="19"/>
      <c r="K221" s="19"/>
      <c r="L221" s="19"/>
      <c r="M221" s="19"/>
      <c r="N221" s="19"/>
      <c r="O221" s="19"/>
    </row>
    <row r="222" spans="7:15">
      <c r="G222" s="75"/>
      <c r="H222" s="65"/>
      <c r="I222" s="19"/>
      <c r="J222" s="19"/>
      <c r="K222" s="19"/>
      <c r="L222" s="19"/>
      <c r="M222" s="19"/>
      <c r="N222" s="19"/>
      <c r="O222" s="19"/>
    </row>
    <row r="223" spans="7:15">
      <c r="G223" s="75"/>
      <c r="H223" s="65"/>
      <c r="I223" s="19"/>
      <c r="J223" s="19"/>
      <c r="K223" s="19"/>
      <c r="L223" s="19"/>
      <c r="M223" s="19"/>
      <c r="N223" s="19"/>
      <c r="O223" s="19"/>
    </row>
    <row r="224" spans="7:15">
      <c r="G224" s="75"/>
      <c r="H224" s="65"/>
      <c r="I224" s="19"/>
      <c r="J224" s="19"/>
      <c r="K224" s="19"/>
      <c r="L224" s="19"/>
      <c r="M224" s="19"/>
      <c r="N224" s="19"/>
      <c r="O224" s="19"/>
    </row>
    <row r="225" spans="7:15">
      <c r="G225" s="75"/>
      <c r="H225" s="65"/>
      <c r="I225" s="19"/>
      <c r="J225" s="19"/>
      <c r="K225" s="19"/>
      <c r="L225" s="19"/>
      <c r="M225" s="19"/>
      <c r="N225" s="19"/>
      <c r="O225" s="19"/>
    </row>
    <row r="226" spans="7:15">
      <c r="G226" s="75"/>
      <c r="H226" s="65"/>
      <c r="I226" s="19"/>
      <c r="J226" s="19"/>
      <c r="K226" s="19"/>
      <c r="L226" s="19"/>
      <c r="M226" s="19"/>
      <c r="N226" s="19"/>
      <c r="O226" s="19"/>
    </row>
    <row r="227" spans="7:15">
      <c r="G227" s="75"/>
      <c r="H227" s="65"/>
      <c r="I227" s="19"/>
      <c r="J227" s="19"/>
      <c r="K227" s="19"/>
      <c r="L227" s="19"/>
      <c r="M227" s="19"/>
      <c r="N227" s="19"/>
      <c r="O227" s="19"/>
    </row>
    <row r="228" spans="7:15">
      <c r="G228" s="75"/>
      <c r="H228" s="65"/>
      <c r="I228" s="19"/>
      <c r="J228" s="19"/>
      <c r="K228" s="19"/>
      <c r="L228" s="19"/>
      <c r="M228" s="19"/>
      <c r="N228" s="19"/>
      <c r="O228" s="19"/>
    </row>
    <row r="229" spans="7:15">
      <c r="G229" s="75"/>
      <c r="H229" s="65"/>
      <c r="I229" s="19"/>
      <c r="J229" s="19"/>
      <c r="K229" s="19"/>
      <c r="L229" s="19"/>
      <c r="M229" s="19"/>
      <c r="N229" s="19"/>
      <c r="O229" s="19"/>
    </row>
    <row r="230" spans="7:15">
      <c r="G230" s="75"/>
      <c r="H230" s="65"/>
      <c r="I230" s="19"/>
      <c r="J230" s="19"/>
      <c r="K230" s="19"/>
      <c r="L230" s="19"/>
      <c r="M230" s="19"/>
      <c r="N230" s="19"/>
      <c r="O230" s="19"/>
    </row>
    <row r="231" spans="7:15">
      <c r="G231" s="75"/>
      <c r="H231" s="65"/>
      <c r="I231" s="19"/>
      <c r="J231" s="19"/>
      <c r="K231" s="19"/>
      <c r="L231" s="19"/>
      <c r="M231" s="19"/>
      <c r="N231" s="19"/>
      <c r="O231" s="19"/>
    </row>
    <row r="232" spans="7:15">
      <c r="G232" s="75"/>
      <c r="H232" s="65"/>
      <c r="I232" s="19"/>
      <c r="J232" s="19"/>
      <c r="K232" s="19"/>
      <c r="L232" s="19"/>
      <c r="M232" s="19"/>
      <c r="N232" s="19"/>
      <c r="O232" s="19"/>
    </row>
    <row r="233" spans="7:15">
      <c r="G233" s="75"/>
      <c r="H233" s="65"/>
      <c r="I233" s="19"/>
      <c r="J233" s="19"/>
      <c r="K233" s="19"/>
      <c r="L233" s="19"/>
      <c r="M233" s="19"/>
      <c r="N233" s="19"/>
      <c r="O233" s="19"/>
    </row>
    <row r="234" spans="7:15">
      <c r="G234" s="75"/>
      <c r="H234" s="65"/>
      <c r="I234" s="19"/>
      <c r="J234" s="19"/>
      <c r="K234" s="19"/>
      <c r="L234" s="19"/>
      <c r="M234" s="19"/>
      <c r="N234" s="19"/>
      <c r="O234" s="19"/>
    </row>
    <row r="235" spans="7:15">
      <c r="G235" s="75"/>
      <c r="H235" s="65"/>
      <c r="I235" s="19"/>
      <c r="J235" s="19"/>
      <c r="K235" s="19"/>
      <c r="L235" s="19"/>
      <c r="M235" s="19"/>
      <c r="N235" s="19"/>
      <c r="O235" s="19"/>
    </row>
    <row r="236" spans="7:15">
      <c r="G236" s="75"/>
      <c r="H236" s="65"/>
      <c r="I236" s="19"/>
      <c r="J236" s="19"/>
      <c r="K236" s="19"/>
      <c r="L236" s="19"/>
      <c r="M236" s="19"/>
      <c r="N236" s="19"/>
      <c r="O236" s="19"/>
    </row>
    <row r="237" spans="7:15">
      <c r="G237" s="75"/>
      <c r="H237" s="65"/>
      <c r="I237" s="19"/>
      <c r="J237" s="19"/>
      <c r="K237" s="19"/>
      <c r="L237" s="19"/>
      <c r="M237" s="19"/>
      <c r="N237" s="19"/>
      <c r="O237" s="19"/>
    </row>
    <row r="238" spans="7:15">
      <c r="G238" s="75"/>
      <c r="H238" s="65"/>
      <c r="I238" s="19"/>
      <c r="J238" s="19"/>
      <c r="K238" s="19"/>
      <c r="L238" s="19"/>
      <c r="M238" s="19"/>
      <c r="N238" s="19"/>
      <c r="O238" s="19"/>
    </row>
    <row r="239" spans="7:15">
      <c r="G239" s="75"/>
      <c r="H239" s="65"/>
      <c r="I239" s="19"/>
      <c r="J239" s="19"/>
      <c r="K239" s="19"/>
      <c r="L239" s="19"/>
      <c r="M239" s="19"/>
      <c r="N239" s="19"/>
      <c r="O239" s="19"/>
    </row>
    <row r="240" spans="7:15">
      <c r="G240" s="75"/>
      <c r="H240" s="65"/>
      <c r="I240" s="19"/>
      <c r="J240" s="19"/>
      <c r="K240" s="19"/>
      <c r="L240" s="19"/>
      <c r="M240" s="19"/>
      <c r="N240" s="19"/>
      <c r="O240" s="19"/>
    </row>
    <row r="241" spans="7:15">
      <c r="G241" s="75"/>
      <c r="H241" s="65"/>
      <c r="I241" s="19"/>
      <c r="J241" s="19"/>
      <c r="K241" s="19"/>
      <c r="L241" s="19"/>
      <c r="M241" s="19"/>
      <c r="N241" s="19"/>
      <c r="O241" s="19"/>
    </row>
    <row r="242" spans="7:15">
      <c r="G242" s="75"/>
      <c r="H242" s="65"/>
      <c r="I242" s="19"/>
      <c r="J242" s="19"/>
      <c r="K242" s="19"/>
      <c r="L242" s="19"/>
      <c r="M242" s="19"/>
      <c r="N242" s="19"/>
      <c r="O242" s="19"/>
    </row>
    <row r="243" spans="7:15">
      <c r="G243" s="75"/>
      <c r="H243" s="65"/>
      <c r="I243" s="19"/>
      <c r="J243" s="19"/>
      <c r="K243" s="19"/>
      <c r="L243" s="19"/>
      <c r="M243" s="19"/>
      <c r="N243" s="19"/>
      <c r="O243" s="19"/>
    </row>
    <row r="244" spans="7:15">
      <c r="G244" s="75"/>
      <c r="H244" s="65"/>
      <c r="I244" s="19"/>
      <c r="J244" s="19"/>
      <c r="K244" s="19"/>
      <c r="L244" s="19"/>
      <c r="M244" s="19"/>
      <c r="N244" s="19"/>
      <c r="O244" s="19"/>
    </row>
    <row r="245" spans="7:15">
      <c r="G245" s="75"/>
      <c r="H245" s="65"/>
      <c r="I245" s="19"/>
      <c r="J245" s="19"/>
      <c r="K245" s="19"/>
      <c r="L245" s="19"/>
      <c r="M245" s="19"/>
      <c r="N245" s="19"/>
      <c r="O245" s="19"/>
    </row>
    <row r="246" spans="7:15">
      <c r="G246" s="75"/>
      <c r="H246" s="65"/>
      <c r="I246" s="19"/>
      <c r="J246" s="19"/>
      <c r="K246" s="19"/>
      <c r="L246" s="19"/>
      <c r="M246" s="19"/>
      <c r="N246" s="19"/>
      <c r="O246" s="19"/>
    </row>
    <row r="247" spans="7:15">
      <c r="G247" s="75"/>
      <c r="H247" s="65"/>
      <c r="I247" s="19"/>
      <c r="J247" s="19"/>
      <c r="K247" s="19"/>
      <c r="L247" s="19"/>
      <c r="M247" s="19"/>
      <c r="N247" s="19"/>
      <c r="O247" s="19"/>
    </row>
    <row r="248" spans="7:15">
      <c r="G248" s="75"/>
      <c r="H248" s="65"/>
      <c r="I248" s="19"/>
      <c r="J248" s="19"/>
      <c r="K248" s="19"/>
      <c r="L248" s="19"/>
      <c r="M248" s="19"/>
      <c r="N248" s="19"/>
      <c r="O248" s="19"/>
    </row>
    <row r="249" spans="7:15">
      <c r="G249" s="75"/>
      <c r="H249" s="65"/>
      <c r="I249" s="19"/>
      <c r="J249" s="19"/>
      <c r="K249" s="19"/>
      <c r="L249" s="19"/>
      <c r="M249" s="19"/>
      <c r="N249" s="19"/>
      <c r="O249" s="19"/>
    </row>
    <row r="250" spans="7:15">
      <c r="G250" s="75"/>
      <c r="H250" s="65"/>
      <c r="I250" s="19"/>
      <c r="J250" s="19"/>
      <c r="K250" s="19"/>
      <c r="L250" s="19"/>
      <c r="M250" s="19"/>
      <c r="N250" s="19"/>
      <c r="O250" s="19"/>
    </row>
    <row r="251" spans="7:15">
      <c r="G251" s="75"/>
      <c r="H251" s="65"/>
      <c r="I251" s="19"/>
      <c r="J251" s="19"/>
      <c r="K251" s="19"/>
      <c r="L251" s="19"/>
      <c r="M251" s="19"/>
      <c r="N251" s="19"/>
      <c r="O251" s="19"/>
    </row>
    <row r="252" spans="7:15">
      <c r="G252" s="75"/>
      <c r="H252" s="65"/>
      <c r="I252" s="19"/>
      <c r="J252" s="19"/>
      <c r="K252" s="19"/>
      <c r="L252" s="19"/>
      <c r="M252" s="19"/>
      <c r="N252" s="19"/>
      <c r="O252" s="19"/>
    </row>
    <row r="253" spans="7:15">
      <c r="G253" s="75"/>
      <c r="H253" s="65"/>
      <c r="I253" s="19"/>
      <c r="J253" s="19"/>
      <c r="K253" s="19"/>
      <c r="L253" s="19"/>
      <c r="M253" s="19"/>
      <c r="N253" s="19"/>
      <c r="O253" s="19"/>
    </row>
    <row r="254" spans="7:15">
      <c r="G254" s="75"/>
      <c r="H254" s="65"/>
      <c r="I254" s="19"/>
      <c r="J254" s="19"/>
      <c r="K254" s="19"/>
      <c r="L254" s="19"/>
      <c r="M254" s="19"/>
      <c r="N254" s="19"/>
      <c r="O254" s="19"/>
    </row>
    <row r="255" spans="7:15">
      <c r="G255" s="75"/>
      <c r="H255" s="65"/>
      <c r="I255" s="19"/>
      <c r="J255" s="19"/>
      <c r="K255" s="19"/>
      <c r="L255" s="19"/>
      <c r="M255" s="19"/>
      <c r="N255" s="19"/>
      <c r="O255" s="19"/>
    </row>
    <row r="256" spans="7:15">
      <c r="G256" s="75"/>
      <c r="H256" s="65"/>
      <c r="I256" s="19"/>
      <c r="J256" s="19"/>
      <c r="K256" s="19"/>
      <c r="L256" s="19"/>
      <c r="M256" s="19"/>
      <c r="N256" s="19"/>
      <c r="O256" s="19"/>
    </row>
    <row r="257" spans="7:15">
      <c r="G257" s="75"/>
      <c r="H257" s="65"/>
      <c r="I257" s="19"/>
      <c r="J257" s="19"/>
      <c r="K257" s="19"/>
      <c r="L257" s="19"/>
      <c r="M257" s="19"/>
      <c r="N257" s="19"/>
      <c r="O257" s="19"/>
    </row>
    <row r="258" spans="7:15">
      <c r="G258" s="75"/>
      <c r="H258" s="65"/>
      <c r="I258" s="19"/>
      <c r="J258" s="19"/>
      <c r="K258" s="19"/>
      <c r="L258" s="19"/>
      <c r="M258" s="19"/>
      <c r="N258" s="19"/>
      <c r="O258" s="19"/>
    </row>
    <row r="259" spans="7:15">
      <c r="G259" s="75"/>
      <c r="H259" s="65"/>
      <c r="I259" s="19"/>
      <c r="J259" s="19"/>
      <c r="K259" s="19"/>
      <c r="L259" s="19"/>
      <c r="M259" s="19"/>
      <c r="N259" s="19"/>
      <c r="O259" s="19"/>
    </row>
    <row r="260" spans="7:15">
      <c r="G260" s="75"/>
      <c r="H260" s="65"/>
      <c r="I260" s="19"/>
      <c r="J260" s="19"/>
      <c r="K260" s="19"/>
      <c r="L260" s="19"/>
      <c r="M260" s="19"/>
      <c r="N260" s="19"/>
      <c r="O260" s="19"/>
    </row>
    <row r="261" spans="7:15">
      <c r="G261" s="75"/>
      <c r="H261" s="65"/>
      <c r="I261" s="19"/>
      <c r="J261" s="19"/>
      <c r="K261" s="19"/>
      <c r="L261" s="19"/>
      <c r="M261" s="19"/>
      <c r="N261" s="19"/>
      <c r="O261" s="19"/>
    </row>
    <row r="262" spans="7:15">
      <c r="G262" s="75"/>
      <c r="H262" s="65"/>
      <c r="I262" s="19"/>
      <c r="J262" s="19"/>
      <c r="K262" s="19"/>
      <c r="L262" s="19"/>
      <c r="M262" s="19"/>
      <c r="N262" s="19"/>
      <c r="O262" s="19"/>
    </row>
    <row r="263" spans="7:15">
      <c r="G263" s="75"/>
      <c r="H263" s="65"/>
      <c r="I263" s="19"/>
      <c r="J263" s="19"/>
      <c r="K263" s="19"/>
      <c r="L263" s="19"/>
      <c r="M263" s="19"/>
      <c r="N263" s="19"/>
      <c r="O263" s="19"/>
    </row>
    <row r="264" spans="7:15">
      <c r="G264" s="75"/>
      <c r="H264" s="65"/>
      <c r="I264" s="19"/>
      <c r="J264" s="19"/>
      <c r="K264" s="19"/>
      <c r="L264" s="19"/>
      <c r="M264" s="19"/>
      <c r="N264" s="19"/>
      <c r="O264" s="19"/>
    </row>
    <row r="265" spans="7:15">
      <c r="G265" s="75"/>
      <c r="H265" s="65"/>
      <c r="I265" s="19"/>
      <c r="J265" s="19"/>
      <c r="K265" s="19"/>
      <c r="L265" s="19"/>
      <c r="M265" s="19"/>
      <c r="N265" s="19"/>
      <c r="O265" s="19"/>
    </row>
    <row r="266" spans="7:15">
      <c r="G266" s="75"/>
      <c r="H266" s="65"/>
      <c r="I266" s="19"/>
      <c r="J266" s="19"/>
      <c r="K266" s="19"/>
      <c r="L266" s="19"/>
      <c r="M266" s="19"/>
      <c r="N266" s="19"/>
      <c r="O266" s="19"/>
    </row>
    <row r="267" spans="7:15">
      <c r="G267" s="75"/>
      <c r="H267" s="65"/>
      <c r="I267" s="19"/>
      <c r="J267" s="19"/>
      <c r="K267" s="19"/>
      <c r="L267" s="19"/>
      <c r="M267" s="19"/>
      <c r="N267" s="19"/>
      <c r="O267" s="19"/>
    </row>
    <row r="268" spans="7:15">
      <c r="G268" s="75"/>
      <c r="H268" s="65"/>
      <c r="I268" s="19"/>
      <c r="J268" s="19"/>
      <c r="K268" s="19"/>
      <c r="L268" s="19"/>
      <c r="M268" s="19"/>
      <c r="N268" s="19"/>
      <c r="O268" s="19"/>
    </row>
    <row r="269" spans="7:15">
      <c r="G269" s="75"/>
      <c r="H269" s="65"/>
      <c r="I269" s="19"/>
      <c r="J269" s="19"/>
      <c r="K269" s="19"/>
      <c r="L269" s="19"/>
      <c r="M269" s="19"/>
      <c r="N269" s="19"/>
      <c r="O269" s="19"/>
    </row>
    <row r="270" spans="7:15">
      <c r="G270" s="75"/>
      <c r="H270" s="65"/>
      <c r="I270" s="19"/>
      <c r="J270" s="19"/>
      <c r="K270" s="19"/>
      <c r="L270" s="19"/>
      <c r="M270" s="19"/>
      <c r="N270" s="19"/>
      <c r="O270" s="19"/>
    </row>
    <row r="271" spans="7:15">
      <c r="G271" s="75"/>
      <c r="H271" s="65"/>
      <c r="I271" s="19"/>
      <c r="J271" s="19"/>
      <c r="K271" s="19"/>
      <c r="L271" s="19"/>
      <c r="M271" s="19"/>
      <c r="N271" s="19"/>
      <c r="O271" s="19"/>
    </row>
    <row r="272" spans="7:15">
      <c r="G272" s="75"/>
      <c r="H272" s="65"/>
      <c r="I272" s="19"/>
      <c r="J272" s="19"/>
      <c r="K272" s="19"/>
      <c r="L272" s="19"/>
      <c r="M272" s="19"/>
      <c r="N272" s="19"/>
      <c r="O272" s="19"/>
    </row>
    <row r="273" spans="7:15">
      <c r="G273" s="75"/>
      <c r="H273" s="65"/>
      <c r="I273" s="19"/>
      <c r="J273" s="19"/>
      <c r="K273" s="19"/>
      <c r="L273" s="19"/>
      <c r="M273" s="19"/>
      <c r="N273" s="19"/>
      <c r="O273" s="19"/>
    </row>
    <row r="274" spans="7:15">
      <c r="G274" s="75"/>
      <c r="H274" s="65"/>
      <c r="I274" s="19"/>
      <c r="J274" s="19"/>
      <c r="K274" s="19"/>
      <c r="L274" s="19"/>
      <c r="M274" s="19"/>
      <c r="N274" s="19"/>
      <c r="O274" s="19"/>
    </row>
    <row r="275" spans="7:15">
      <c r="G275" s="75"/>
      <c r="H275" s="65"/>
      <c r="I275" s="19"/>
      <c r="J275" s="19"/>
      <c r="K275" s="19"/>
      <c r="L275" s="19"/>
      <c r="M275" s="19"/>
      <c r="N275" s="19"/>
      <c r="O275" s="19"/>
    </row>
    <row r="276" spans="7:15">
      <c r="G276" s="75"/>
      <c r="H276" s="65"/>
      <c r="I276" s="19"/>
      <c r="J276" s="19"/>
      <c r="K276" s="19"/>
      <c r="L276" s="19"/>
      <c r="M276" s="19"/>
      <c r="N276" s="19"/>
      <c r="O276" s="19"/>
    </row>
    <row r="277" spans="7:15">
      <c r="G277" s="75"/>
      <c r="H277" s="65"/>
      <c r="I277" s="19"/>
      <c r="J277" s="19"/>
      <c r="K277" s="19"/>
      <c r="L277" s="19"/>
      <c r="M277" s="19"/>
      <c r="N277" s="19"/>
      <c r="O277" s="19"/>
    </row>
    <row r="278" spans="7:15">
      <c r="G278" s="75"/>
      <c r="H278" s="65"/>
      <c r="I278" s="19"/>
      <c r="J278" s="19"/>
      <c r="K278" s="19"/>
      <c r="L278" s="19"/>
      <c r="M278" s="19"/>
      <c r="N278" s="19"/>
      <c r="O278" s="19"/>
    </row>
    <row r="279" spans="7:15">
      <c r="G279" s="75"/>
      <c r="H279" s="65"/>
      <c r="I279" s="19"/>
      <c r="J279" s="19"/>
      <c r="K279" s="19"/>
      <c r="L279" s="19"/>
      <c r="M279" s="19"/>
      <c r="N279" s="19"/>
      <c r="O279" s="19"/>
    </row>
    <row r="280" spans="7:15">
      <c r="G280" s="75"/>
      <c r="H280" s="65"/>
      <c r="I280" s="19"/>
      <c r="J280" s="19"/>
      <c r="K280" s="19"/>
      <c r="L280" s="19"/>
      <c r="M280" s="19"/>
      <c r="N280" s="19"/>
      <c r="O280" s="19"/>
    </row>
    <row r="281" spans="7:15">
      <c r="G281" s="75"/>
      <c r="H281" s="65"/>
      <c r="I281" s="19"/>
      <c r="J281" s="19"/>
      <c r="K281" s="19"/>
      <c r="L281" s="19"/>
      <c r="M281" s="19"/>
      <c r="N281" s="19"/>
      <c r="O281" s="19"/>
    </row>
    <row r="282" spans="7:15">
      <c r="G282" s="75"/>
      <c r="H282" s="65"/>
      <c r="I282" s="19"/>
      <c r="J282" s="19"/>
      <c r="K282" s="19"/>
      <c r="L282" s="19"/>
      <c r="M282" s="19"/>
      <c r="N282" s="19"/>
      <c r="O282" s="19"/>
    </row>
    <row r="283" spans="7:15">
      <c r="H283" s="65"/>
      <c r="I283" s="19"/>
      <c r="J283" s="19"/>
      <c r="K283" s="19"/>
      <c r="L283" s="19"/>
      <c r="M283" s="19"/>
      <c r="N283" s="19"/>
      <c r="O283" s="19"/>
    </row>
    <row r="284" spans="7:15">
      <c r="H284" s="65"/>
      <c r="I284" s="19"/>
      <c r="J284" s="19"/>
      <c r="K284" s="19"/>
      <c r="L284" s="19"/>
      <c r="M284" s="19"/>
      <c r="N284" s="19"/>
      <c r="O284" s="19"/>
    </row>
  </sheetData>
  <phoneticPr fontId="9" type="noConversion"/>
  <pageMargins left="0.75" right="0.75" top="1" bottom="1" header="0.5" footer="0.5"/>
  <pageSetup scale="80" orientation="portrait" horizontalDpi="4294967292" verticalDpi="4294967292"/>
  <headerFooter>
    <oddHeader>&amp;C&amp;"Calibri,Regular"&amp;K000000Day in the Life of the Hudson River_x000D_10/4/12 _x000D_Student Salinity Data</oddHeader>
    <oddFooter>&amp;R&amp;"Calibri,Regular"&amp;K000000&amp;P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1"/>
  <sheetViews>
    <sheetView topLeftCell="A47" workbookViewId="0">
      <selection activeCell="D62" sqref="D62"/>
    </sheetView>
  </sheetViews>
  <sheetFormatPr baseColWidth="10" defaultRowHeight="15" x14ac:dyDescent="0"/>
  <cols>
    <col min="2" max="2" width="7.5" customWidth="1"/>
    <col min="4" max="4" width="8.5" customWidth="1"/>
    <col min="5" max="5" width="9" customWidth="1"/>
    <col min="6" max="6" width="7.83203125" customWidth="1"/>
    <col min="7" max="7" width="6.83203125" customWidth="1"/>
    <col min="8" max="8" width="8.83203125" customWidth="1"/>
    <col min="9" max="9" width="13.83203125" customWidth="1"/>
  </cols>
  <sheetData>
    <row r="1" spans="1:9" ht="59">
      <c r="A1" s="134" t="s">
        <v>0</v>
      </c>
      <c r="B1" s="135" t="s">
        <v>205</v>
      </c>
      <c r="C1" s="135" t="s">
        <v>211</v>
      </c>
      <c r="D1" s="135" t="s">
        <v>212</v>
      </c>
      <c r="E1" s="136" t="s">
        <v>207</v>
      </c>
      <c r="F1" s="136" t="s">
        <v>406</v>
      </c>
      <c r="G1" s="136" t="s">
        <v>210</v>
      </c>
      <c r="H1" s="136" t="s">
        <v>207</v>
      </c>
      <c r="I1" s="137" t="s">
        <v>272</v>
      </c>
    </row>
    <row r="2" spans="1:9" ht="30">
      <c r="A2" s="67" t="s">
        <v>202</v>
      </c>
      <c r="B2" s="78" t="s">
        <v>204</v>
      </c>
      <c r="C2" s="80">
        <f>D2*1.90655</f>
        <v>66.729249999999993</v>
      </c>
      <c r="D2" s="78">
        <v>35</v>
      </c>
      <c r="E2" s="78" t="s">
        <v>208</v>
      </c>
      <c r="F2" s="78"/>
      <c r="G2" s="78"/>
      <c r="H2" s="78"/>
      <c r="I2" s="81" t="s">
        <v>276</v>
      </c>
    </row>
    <row r="3" spans="1:9">
      <c r="A3" s="67" t="s">
        <v>286</v>
      </c>
      <c r="B3" s="78" t="s">
        <v>204</v>
      </c>
      <c r="C3" s="80">
        <f>D3*1.80655</f>
        <v>50.583400000000005</v>
      </c>
      <c r="D3" s="78">
        <v>28</v>
      </c>
      <c r="E3" s="78" t="s">
        <v>208</v>
      </c>
      <c r="F3" s="78"/>
      <c r="G3" s="78"/>
      <c r="H3" s="78"/>
      <c r="I3" s="78"/>
    </row>
    <row r="4" spans="1:9" ht="27">
      <c r="A4" s="67" t="s">
        <v>285</v>
      </c>
      <c r="B4" s="79">
        <v>0.47916666666666669</v>
      </c>
      <c r="C4" s="80">
        <f t="shared" ref="C4:C40" si="0">D4*1.80655</f>
        <v>50.583400000000005</v>
      </c>
      <c r="D4" s="78">
        <v>28</v>
      </c>
      <c r="E4" s="78" t="s">
        <v>208</v>
      </c>
      <c r="F4" s="78"/>
      <c r="G4" s="78"/>
      <c r="H4" s="78"/>
      <c r="I4" s="78"/>
    </row>
    <row r="5" spans="1:9">
      <c r="A5" s="67" t="s">
        <v>124</v>
      </c>
      <c r="B5" s="79">
        <v>0.52083333333333337</v>
      </c>
      <c r="C5" s="80">
        <f t="shared" si="0"/>
        <v>50.583400000000005</v>
      </c>
      <c r="D5" s="78">
        <v>28</v>
      </c>
      <c r="E5" s="78" t="s">
        <v>208</v>
      </c>
      <c r="F5" s="78"/>
      <c r="G5" s="78"/>
      <c r="H5" s="78"/>
      <c r="I5" s="78"/>
    </row>
    <row r="6" spans="1:9">
      <c r="A6" s="67" t="s">
        <v>82</v>
      </c>
      <c r="B6" s="79">
        <v>0.41666666666666669</v>
      </c>
      <c r="C6" s="80">
        <f t="shared" si="0"/>
        <v>50.583400000000005</v>
      </c>
      <c r="D6" s="78">
        <v>28</v>
      </c>
      <c r="E6" s="78" t="s">
        <v>208</v>
      </c>
      <c r="F6" s="78"/>
      <c r="G6" s="78"/>
      <c r="H6" s="78"/>
      <c r="I6" s="78"/>
    </row>
    <row r="7" spans="1:9">
      <c r="A7" s="67" t="s">
        <v>83</v>
      </c>
      <c r="B7" s="79">
        <v>0.47569444444444442</v>
      </c>
      <c r="C7" s="80">
        <f t="shared" si="0"/>
        <v>50.583400000000005</v>
      </c>
      <c r="D7" s="78">
        <v>28</v>
      </c>
      <c r="E7" s="78" t="s">
        <v>208</v>
      </c>
      <c r="F7" s="78"/>
      <c r="G7" s="78"/>
      <c r="H7" s="78"/>
      <c r="I7" s="78"/>
    </row>
    <row r="8" spans="1:9">
      <c r="A8" s="67" t="s">
        <v>84</v>
      </c>
      <c r="B8" s="78" t="s">
        <v>204</v>
      </c>
      <c r="C8" s="80">
        <f t="shared" si="0"/>
        <v>50.583400000000005</v>
      </c>
      <c r="D8" s="78">
        <v>28</v>
      </c>
      <c r="E8" s="78" t="s">
        <v>208</v>
      </c>
      <c r="F8" s="78"/>
      <c r="G8" s="78"/>
      <c r="H8" s="78"/>
      <c r="I8" s="78"/>
    </row>
    <row r="9" spans="1:9">
      <c r="A9" s="68" t="s">
        <v>85</v>
      </c>
      <c r="B9" s="78" t="s">
        <v>204</v>
      </c>
      <c r="C9" s="80">
        <f t="shared" si="0"/>
        <v>50.583400000000005</v>
      </c>
      <c r="D9" s="78">
        <v>28</v>
      </c>
      <c r="E9" s="78" t="s">
        <v>208</v>
      </c>
      <c r="F9" s="78"/>
      <c r="G9" s="78"/>
      <c r="H9" s="78"/>
      <c r="I9" s="78"/>
    </row>
    <row r="10" spans="1:9">
      <c r="A10" s="68" t="s">
        <v>125</v>
      </c>
      <c r="B10" s="79">
        <v>0.4375</v>
      </c>
      <c r="C10" s="80">
        <f t="shared" si="0"/>
        <v>63.22925</v>
      </c>
      <c r="D10" s="78">
        <v>35</v>
      </c>
      <c r="E10" s="78" t="s">
        <v>208</v>
      </c>
      <c r="F10" s="78"/>
      <c r="G10" s="78"/>
      <c r="H10" s="78"/>
      <c r="I10" s="78"/>
    </row>
    <row r="11" spans="1:9">
      <c r="A11" s="68" t="s">
        <v>126</v>
      </c>
      <c r="B11" s="79">
        <v>0.3888888888888889</v>
      </c>
      <c r="C11" s="80">
        <f t="shared" si="0"/>
        <v>63.22925</v>
      </c>
      <c r="D11" s="78">
        <v>35</v>
      </c>
      <c r="E11" s="78" t="s">
        <v>208</v>
      </c>
      <c r="F11" s="78"/>
      <c r="G11" s="78"/>
      <c r="H11" s="78"/>
      <c r="I11" s="78"/>
    </row>
    <row r="12" spans="1:9">
      <c r="A12" s="68" t="s">
        <v>86</v>
      </c>
      <c r="B12" s="79">
        <v>0.43055555555555558</v>
      </c>
      <c r="C12" s="80">
        <f t="shared" si="0"/>
        <v>50.583400000000005</v>
      </c>
      <c r="D12" s="78">
        <v>28</v>
      </c>
      <c r="E12" s="78" t="s">
        <v>208</v>
      </c>
      <c r="F12" s="78"/>
      <c r="G12" s="78"/>
      <c r="H12" s="78"/>
      <c r="I12" s="78"/>
    </row>
    <row r="13" spans="1:9">
      <c r="A13" s="68" t="s">
        <v>127</v>
      </c>
      <c r="B13" s="78" t="s">
        <v>204</v>
      </c>
      <c r="C13" s="80">
        <f t="shared" si="0"/>
        <v>63.22925</v>
      </c>
      <c r="D13" s="78">
        <v>35</v>
      </c>
      <c r="E13" s="78" t="s">
        <v>208</v>
      </c>
      <c r="F13" s="78"/>
      <c r="G13" s="78"/>
      <c r="H13" s="78"/>
      <c r="I13" s="78"/>
    </row>
    <row r="14" spans="1:9">
      <c r="A14" s="68" t="s">
        <v>87</v>
      </c>
      <c r="B14" s="79">
        <v>0.52847222222222223</v>
      </c>
      <c r="C14" s="80">
        <f t="shared" si="0"/>
        <v>63.22925</v>
      </c>
      <c r="D14" s="78">
        <v>35</v>
      </c>
      <c r="E14" s="78" t="s">
        <v>208</v>
      </c>
      <c r="F14" s="78"/>
      <c r="G14" s="78"/>
      <c r="H14" s="78"/>
      <c r="I14" s="78"/>
    </row>
    <row r="15" spans="1:9">
      <c r="A15" s="68" t="s">
        <v>128</v>
      </c>
      <c r="B15" s="79">
        <v>0.43402777777777773</v>
      </c>
      <c r="C15" s="80">
        <f t="shared" si="0"/>
        <v>63.22925</v>
      </c>
      <c r="D15" s="78">
        <v>35</v>
      </c>
      <c r="E15" s="78" t="s">
        <v>208</v>
      </c>
      <c r="F15" s="78"/>
      <c r="G15" s="78"/>
      <c r="H15" s="78"/>
      <c r="I15" s="78"/>
    </row>
    <row r="16" spans="1:9">
      <c r="A16" s="68" t="s">
        <v>89</v>
      </c>
      <c r="B16" s="79">
        <v>0.41666666666666669</v>
      </c>
      <c r="C16" s="80">
        <f t="shared" si="0"/>
        <v>63.22925</v>
      </c>
      <c r="D16" s="78">
        <v>35</v>
      </c>
      <c r="E16" s="78" t="s">
        <v>208</v>
      </c>
      <c r="F16" s="78"/>
      <c r="G16" s="78"/>
      <c r="H16" s="78"/>
      <c r="I16" s="78"/>
    </row>
    <row r="17" spans="1:9">
      <c r="A17" s="68" t="s">
        <v>215</v>
      </c>
      <c r="B17" s="79">
        <v>0.41666666666666669</v>
      </c>
      <c r="C17" s="80">
        <f t="shared" si="0"/>
        <v>75.875100000000003</v>
      </c>
      <c r="D17" s="78">
        <v>42</v>
      </c>
      <c r="E17" s="78" t="s">
        <v>208</v>
      </c>
      <c r="F17" s="78"/>
      <c r="G17" s="78"/>
      <c r="H17" s="78"/>
      <c r="I17" s="78"/>
    </row>
    <row r="18" spans="1:9">
      <c r="A18" s="68" t="s">
        <v>90</v>
      </c>
      <c r="B18" s="79">
        <v>0.52083333333333337</v>
      </c>
      <c r="C18" s="80">
        <f t="shared" si="0"/>
        <v>63.22925</v>
      </c>
      <c r="D18" s="78">
        <v>35</v>
      </c>
      <c r="E18" s="78" t="s">
        <v>208</v>
      </c>
      <c r="F18" s="78"/>
      <c r="G18" s="78"/>
      <c r="H18" s="78"/>
      <c r="I18" s="78"/>
    </row>
    <row r="19" spans="1:9" ht="34" customHeight="1">
      <c r="A19" s="68" t="s">
        <v>91</v>
      </c>
      <c r="B19" s="78"/>
      <c r="C19" s="80">
        <f t="shared" si="0"/>
        <v>63.22925</v>
      </c>
      <c r="D19" s="78">
        <v>35</v>
      </c>
      <c r="E19" s="78" t="s">
        <v>208</v>
      </c>
      <c r="F19" s="78"/>
      <c r="G19" s="78"/>
      <c r="H19" s="78"/>
      <c r="I19" s="81" t="s">
        <v>409</v>
      </c>
    </row>
    <row r="20" spans="1:9">
      <c r="A20" s="68" t="s">
        <v>129</v>
      </c>
      <c r="B20" s="79">
        <v>0.38055555555555554</v>
      </c>
      <c r="C20" s="80">
        <f t="shared" si="0"/>
        <v>63.22925</v>
      </c>
      <c r="D20" s="78">
        <v>35</v>
      </c>
      <c r="E20" s="78" t="s">
        <v>208</v>
      </c>
      <c r="F20" s="78"/>
      <c r="G20" s="78"/>
      <c r="H20" s="78"/>
      <c r="I20" s="78" t="s">
        <v>275</v>
      </c>
    </row>
    <row r="21" spans="1:9">
      <c r="A21" s="68" t="s">
        <v>92</v>
      </c>
      <c r="B21" s="78"/>
      <c r="C21" s="80">
        <f t="shared" si="0"/>
        <v>0</v>
      </c>
      <c r="D21" s="78"/>
      <c r="E21" s="78" t="s">
        <v>208</v>
      </c>
      <c r="F21" s="78"/>
      <c r="G21" s="78"/>
      <c r="H21" s="78"/>
      <c r="I21" s="78"/>
    </row>
    <row r="22" spans="1:9">
      <c r="A22" s="68" t="s">
        <v>93</v>
      </c>
      <c r="B22" s="79">
        <v>0.50694444444444442</v>
      </c>
      <c r="C22" s="80">
        <f t="shared" si="0"/>
        <v>50.583400000000005</v>
      </c>
      <c r="D22" s="78">
        <v>28</v>
      </c>
      <c r="E22" s="78" t="s">
        <v>208</v>
      </c>
      <c r="F22" s="78"/>
      <c r="G22" s="78"/>
      <c r="H22" s="78"/>
      <c r="I22" s="78"/>
    </row>
    <row r="23" spans="1:9">
      <c r="A23" s="68" t="s">
        <v>130</v>
      </c>
      <c r="B23" s="78" t="s">
        <v>271</v>
      </c>
      <c r="C23" s="80">
        <f t="shared" si="0"/>
        <v>63.22925</v>
      </c>
      <c r="D23" s="78">
        <v>35</v>
      </c>
      <c r="E23" s="78" t="s">
        <v>208</v>
      </c>
      <c r="F23" s="78"/>
      <c r="G23" s="78"/>
      <c r="H23" s="78"/>
      <c r="I23" s="78"/>
    </row>
    <row r="24" spans="1:9">
      <c r="A24" s="68" t="s">
        <v>270</v>
      </c>
      <c r="B24" s="79">
        <v>0.45833333333333331</v>
      </c>
      <c r="C24" s="80">
        <f t="shared" si="0"/>
        <v>186.07465000000002</v>
      </c>
      <c r="D24" s="78">
        <v>103</v>
      </c>
      <c r="E24" s="78" t="s">
        <v>208</v>
      </c>
      <c r="F24" s="78"/>
      <c r="G24" s="78"/>
      <c r="H24" s="78"/>
      <c r="I24" s="78"/>
    </row>
    <row r="25" spans="1:9">
      <c r="A25" s="68" t="s">
        <v>95</v>
      </c>
      <c r="B25" s="79">
        <v>0.53819444444444442</v>
      </c>
      <c r="C25" s="80">
        <f t="shared" si="0"/>
        <v>102.97335000000001</v>
      </c>
      <c r="D25" s="78">
        <v>57</v>
      </c>
      <c r="E25" s="78" t="s">
        <v>208</v>
      </c>
      <c r="F25" s="78"/>
      <c r="G25" s="78"/>
      <c r="H25" s="78"/>
      <c r="I25" s="78"/>
    </row>
    <row r="26" spans="1:9">
      <c r="A26" s="69" t="s">
        <v>109</v>
      </c>
      <c r="B26" s="78" t="s">
        <v>204</v>
      </c>
      <c r="C26" s="80">
        <f t="shared" si="0"/>
        <v>88.520949999999999</v>
      </c>
      <c r="D26" s="78">
        <v>49</v>
      </c>
      <c r="E26" s="78" t="s">
        <v>208</v>
      </c>
      <c r="F26" s="78"/>
      <c r="G26" s="78"/>
      <c r="H26" s="78"/>
      <c r="I26" s="78"/>
    </row>
    <row r="27" spans="1:9">
      <c r="A27" s="69" t="s">
        <v>132</v>
      </c>
      <c r="B27" s="78" t="s">
        <v>204</v>
      </c>
      <c r="C27" s="80">
        <f t="shared" si="0"/>
        <v>227.62530000000001</v>
      </c>
      <c r="D27" s="78">
        <v>126</v>
      </c>
      <c r="E27" s="78" t="s">
        <v>208</v>
      </c>
      <c r="F27" s="78"/>
      <c r="G27" s="78"/>
      <c r="H27" s="78"/>
      <c r="I27" s="78"/>
    </row>
    <row r="28" spans="1:9">
      <c r="A28" s="68" t="s">
        <v>206</v>
      </c>
      <c r="B28" s="78" t="s">
        <v>204</v>
      </c>
      <c r="C28" s="80">
        <f t="shared" si="0"/>
        <v>168.00915000000001</v>
      </c>
      <c r="D28" s="78">
        <v>93</v>
      </c>
      <c r="E28" s="78" t="s">
        <v>208</v>
      </c>
      <c r="F28" s="78"/>
      <c r="G28" s="80"/>
      <c r="H28" s="78"/>
      <c r="I28" s="78"/>
    </row>
    <row r="29" spans="1:9">
      <c r="A29" s="68" t="s">
        <v>274</v>
      </c>
      <c r="B29" s="78" t="s">
        <v>204</v>
      </c>
      <c r="C29" s="80">
        <f t="shared" si="0"/>
        <v>168.00915000000001</v>
      </c>
      <c r="D29" s="78">
        <v>93</v>
      </c>
      <c r="E29" s="64" t="s">
        <v>208</v>
      </c>
      <c r="F29" s="82"/>
      <c r="G29" s="80"/>
      <c r="H29" s="78"/>
      <c r="I29" s="78"/>
    </row>
    <row r="30" spans="1:9">
      <c r="A30" s="69" t="s">
        <v>110</v>
      </c>
      <c r="B30" s="78" t="s">
        <v>204</v>
      </c>
      <c r="C30" s="80">
        <f t="shared" si="0"/>
        <v>249.30390000000003</v>
      </c>
      <c r="D30" s="78">
        <v>138</v>
      </c>
      <c r="E30" s="77" t="s">
        <v>208</v>
      </c>
      <c r="F30" s="78"/>
      <c r="G30" s="78"/>
      <c r="H30" s="78"/>
      <c r="I30" s="78"/>
    </row>
    <row r="31" spans="1:9">
      <c r="A31" s="68" t="s">
        <v>97</v>
      </c>
      <c r="B31" s="79">
        <v>0.45833333333333331</v>
      </c>
      <c r="C31" s="80">
        <f t="shared" si="0"/>
        <v>379.37550000000005</v>
      </c>
      <c r="D31" s="78">
        <v>210</v>
      </c>
      <c r="E31" s="78" t="s">
        <v>208</v>
      </c>
      <c r="F31" s="78"/>
      <c r="G31" s="78"/>
      <c r="H31" s="78"/>
      <c r="I31" s="78"/>
    </row>
    <row r="32" spans="1:9">
      <c r="A32" s="68" t="s">
        <v>98</v>
      </c>
      <c r="B32" s="79">
        <v>0.41180555555555554</v>
      </c>
      <c r="C32" s="80">
        <f t="shared" si="0"/>
        <v>590.74185</v>
      </c>
      <c r="D32" s="78">
        <v>327</v>
      </c>
      <c r="E32" s="78" t="s">
        <v>208</v>
      </c>
      <c r="F32" s="78"/>
      <c r="G32" s="78"/>
      <c r="H32" s="78"/>
      <c r="I32" s="78"/>
    </row>
    <row r="33" spans="1:9">
      <c r="A33" s="68" t="s">
        <v>133</v>
      </c>
      <c r="B33" s="78"/>
      <c r="C33" s="80">
        <f t="shared" si="0"/>
        <v>1985.3984500000001</v>
      </c>
      <c r="D33" s="78">
        <v>1099</v>
      </c>
      <c r="E33" s="78" t="s">
        <v>208</v>
      </c>
      <c r="F33" s="78"/>
      <c r="G33" s="78"/>
      <c r="H33" s="78"/>
      <c r="I33" s="78"/>
    </row>
    <row r="34" spans="1:9">
      <c r="A34" s="68" t="s">
        <v>99</v>
      </c>
      <c r="B34" s="78" t="s">
        <v>204</v>
      </c>
      <c r="C34" s="80">
        <f t="shared" si="0"/>
        <v>2908.5455000000002</v>
      </c>
      <c r="D34" s="78">
        <v>1610</v>
      </c>
      <c r="E34" s="78" t="s">
        <v>208</v>
      </c>
      <c r="F34" s="78"/>
      <c r="G34" s="78"/>
      <c r="H34" s="78"/>
      <c r="I34" s="78"/>
    </row>
    <row r="35" spans="1:9">
      <c r="A35" s="69" t="s">
        <v>291</v>
      </c>
      <c r="B35" s="79">
        <v>0.41666666666666669</v>
      </c>
      <c r="C35" s="80">
        <f t="shared" si="0"/>
        <v>4471.2112500000003</v>
      </c>
      <c r="D35" s="78">
        <v>2475</v>
      </c>
      <c r="E35" s="78" t="s">
        <v>208</v>
      </c>
      <c r="F35" s="83"/>
      <c r="G35" s="105"/>
      <c r="H35" s="82"/>
      <c r="I35" s="78"/>
    </row>
    <row r="36" spans="1:9">
      <c r="A36" s="68" t="s">
        <v>135</v>
      </c>
      <c r="B36" s="79">
        <v>0.41666666666666669</v>
      </c>
      <c r="C36" s="80">
        <f t="shared" si="0"/>
        <v>3721.4930000000004</v>
      </c>
      <c r="D36" s="78">
        <v>2060</v>
      </c>
      <c r="E36" s="78" t="s">
        <v>208</v>
      </c>
      <c r="F36" s="53"/>
      <c r="G36" s="77"/>
      <c r="H36" s="78"/>
      <c r="I36" s="78"/>
    </row>
    <row r="37" spans="1:9">
      <c r="A37" s="68" t="s">
        <v>100</v>
      </c>
      <c r="B37" s="79">
        <v>0.38541666666666669</v>
      </c>
      <c r="C37" s="80">
        <f t="shared" si="0"/>
        <v>6315.6988000000001</v>
      </c>
      <c r="D37" s="78">
        <v>3496</v>
      </c>
      <c r="E37" s="78" t="s">
        <v>208</v>
      </c>
      <c r="F37" s="84"/>
      <c r="G37" s="78"/>
      <c r="H37" s="78"/>
      <c r="I37" s="78"/>
    </row>
    <row r="38" spans="1:9">
      <c r="A38" s="68" t="s">
        <v>118</v>
      </c>
      <c r="B38" s="79">
        <v>0.48958333333333331</v>
      </c>
      <c r="C38" s="80">
        <f t="shared" si="0"/>
        <v>5743.0224500000004</v>
      </c>
      <c r="D38" s="78">
        <v>3179</v>
      </c>
      <c r="E38" s="78" t="s">
        <v>208</v>
      </c>
      <c r="F38" s="84"/>
      <c r="G38" s="78"/>
      <c r="H38" s="78"/>
      <c r="I38" s="78"/>
    </row>
    <row r="39" spans="1:9">
      <c r="A39" s="68" t="s">
        <v>101</v>
      </c>
      <c r="B39" s="79">
        <v>0.40625</v>
      </c>
      <c r="C39" s="80">
        <f t="shared" si="0"/>
        <v>5743.0224500000004</v>
      </c>
      <c r="D39" s="78">
        <v>3179</v>
      </c>
      <c r="E39" s="78" t="s">
        <v>208</v>
      </c>
      <c r="F39" s="84"/>
      <c r="G39" s="78"/>
      <c r="H39" s="78"/>
      <c r="I39" s="78"/>
    </row>
    <row r="40" spans="1:9">
      <c r="A40" s="70" t="s">
        <v>102</v>
      </c>
      <c r="B40" s="144">
        <v>0.54166666666666663</v>
      </c>
      <c r="C40" s="80">
        <f t="shared" si="0"/>
        <v>5743.0224500000004</v>
      </c>
      <c r="D40" s="146">
        <v>3179</v>
      </c>
      <c r="E40" s="146" t="s">
        <v>208</v>
      </c>
      <c r="F40" s="145"/>
      <c r="G40" s="146"/>
      <c r="H40" s="147"/>
      <c r="I40" s="148"/>
    </row>
    <row r="41" spans="1:9">
      <c r="A41" s="71" t="s">
        <v>103</v>
      </c>
      <c r="B41" s="79">
        <v>0.35416666666666669</v>
      </c>
      <c r="C41" s="80">
        <f>D41*1.80655</f>
        <v>7087.0956500000002</v>
      </c>
      <c r="D41" s="78">
        <v>3923</v>
      </c>
      <c r="E41" s="85" t="s">
        <v>208</v>
      </c>
      <c r="F41" s="84"/>
      <c r="G41" s="80"/>
      <c r="H41" s="78"/>
      <c r="I41" s="105"/>
    </row>
    <row r="42" spans="1:9">
      <c r="A42" s="70" t="s">
        <v>112</v>
      </c>
      <c r="B42" s="79">
        <v>0.44791666666666669</v>
      </c>
      <c r="C42" s="84">
        <v>7500</v>
      </c>
      <c r="D42" s="80">
        <f>C42/1.80655</f>
        <v>4151.5596025573604</v>
      </c>
      <c r="E42" s="78" t="s">
        <v>277</v>
      </c>
      <c r="F42" s="80"/>
      <c r="G42" s="78"/>
      <c r="H42" s="85"/>
      <c r="I42" s="105"/>
    </row>
    <row r="43" spans="1:9">
      <c r="A43" s="71" t="s">
        <v>231</v>
      </c>
      <c r="B43" s="79">
        <v>0.44791666666666669</v>
      </c>
      <c r="C43" s="84">
        <v>10000</v>
      </c>
      <c r="D43" s="80">
        <f t="shared" ref="D43:D65" si="1">C43/1.80655</f>
        <v>5535.4128034098139</v>
      </c>
      <c r="E43" s="78" t="s">
        <v>277</v>
      </c>
      <c r="F43" s="78"/>
      <c r="G43" s="78"/>
      <c r="H43" s="85"/>
      <c r="I43" s="78"/>
    </row>
    <row r="44" spans="1:9">
      <c r="A44" s="71" t="s">
        <v>117</v>
      </c>
      <c r="B44" s="79">
        <v>0.41666666666666669</v>
      </c>
      <c r="C44" s="84">
        <v>10000</v>
      </c>
      <c r="D44" s="80">
        <f t="shared" si="1"/>
        <v>5535.4128034098139</v>
      </c>
      <c r="E44" s="78" t="s">
        <v>277</v>
      </c>
      <c r="F44" s="78"/>
      <c r="G44" s="78"/>
      <c r="H44" s="85"/>
      <c r="I44" s="78"/>
    </row>
    <row r="45" spans="1:9">
      <c r="A45" s="71" t="s">
        <v>104</v>
      </c>
      <c r="B45" s="79">
        <v>0.46875</v>
      </c>
      <c r="C45" s="84">
        <v>10000</v>
      </c>
      <c r="D45" s="80">
        <f t="shared" si="1"/>
        <v>5535.4128034098139</v>
      </c>
      <c r="E45" s="78" t="s">
        <v>277</v>
      </c>
      <c r="F45" s="78"/>
      <c r="G45" s="78"/>
      <c r="H45" s="85"/>
      <c r="I45" s="78"/>
    </row>
    <row r="46" spans="1:9">
      <c r="A46" s="69" t="s">
        <v>113</v>
      </c>
      <c r="B46" s="79">
        <v>0.5</v>
      </c>
      <c r="C46" s="84">
        <v>10000</v>
      </c>
      <c r="D46" s="80">
        <f t="shared" si="1"/>
        <v>5535.4128034098139</v>
      </c>
      <c r="E46" s="78" t="s">
        <v>277</v>
      </c>
      <c r="F46" s="78"/>
      <c r="G46" s="78"/>
      <c r="H46" s="85"/>
      <c r="I46" s="78"/>
    </row>
    <row r="47" spans="1:9">
      <c r="A47" s="69" t="s">
        <v>136</v>
      </c>
      <c r="B47" s="79">
        <v>0.40625</v>
      </c>
      <c r="C47" s="84">
        <v>10000</v>
      </c>
      <c r="D47" s="80">
        <f t="shared" si="1"/>
        <v>5535.4128034098139</v>
      </c>
      <c r="E47" s="78" t="s">
        <v>277</v>
      </c>
      <c r="F47" s="78"/>
      <c r="G47" s="78"/>
      <c r="H47" s="85"/>
      <c r="I47" s="78"/>
    </row>
    <row r="48" spans="1:9">
      <c r="A48" s="72" t="s">
        <v>137</v>
      </c>
      <c r="B48" s="79">
        <v>0.44791666666666669</v>
      </c>
      <c r="C48" s="84">
        <v>13000</v>
      </c>
      <c r="D48" s="80">
        <f t="shared" si="1"/>
        <v>7196.0366444327583</v>
      </c>
      <c r="E48" s="78" t="s">
        <v>277</v>
      </c>
      <c r="F48" s="78"/>
      <c r="G48" s="78"/>
      <c r="H48" s="85"/>
      <c r="I48" s="78"/>
    </row>
    <row r="49" spans="1:20">
      <c r="A49" s="72" t="s">
        <v>114</v>
      </c>
      <c r="B49" s="79">
        <v>0.38194444444444442</v>
      </c>
      <c r="C49" s="84">
        <v>17000</v>
      </c>
      <c r="D49" s="80">
        <f t="shared" si="1"/>
        <v>9410.2017657966844</v>
      </c>
      <c r="E49" s="78" t="s">
        <v>277</v>
      </c>
      <c r="F49" s="78"/>
      <c r="G49" s="78"/>
      <c r="H49" s="78"/>
      <c r="I49" s="78"/>
    </row>
    <row r="50" spans="1:20">
      <c r="A50" s="72" t="s">
        <v>115</v>
      </c>
      <c r="B50" s="79">
        <v>0.71875</v>
      </c>
      <c r="C50" s="84">
        <v>18000</v>
      </c>
      <c r="D50" s="80">
        <f t="shared" si="1"/>
        <v>9963.7430461376644</v>
      </c>
      <c r="E50" s="78" t="s">
        <v>277</v>
      </c>
      <c r="F50" s="78"/>
      <c r="G50" s="78"/>
      <c r="H50" s="78"/>
      <c r="I50" s="78"/>
    </row>
    <row r="51" spans="1:20">
      <c r="A51" s="73" t="s">
        <v>139</v>
      </c>
      <c r="B51" s="79">
        <v>0.53125</v>
      </c>
      <c r="C51" s="84">
        <v>23500</v>
      </c>
      <c r="D51" s="80">
        <f t="shared" si="1"/>
        <v>13008.220088013062</v>
      </c>
      <c r="E51" s="78" t="s">
        <v>277</v>
      </c>
      <c r="F51" s="78"/>
      <c r="G51" s="78"/>
      <c r="H51" s="78"/>
      <c r="I51" s="78"/>
    </row>
    <row r="52" spans="1:20">
      <c r="A52" s="74" t="s">
        <v>138</v>
      </c>
      <c r="B52" s="79">
        <v>0.52083333333333337</v>
      </c>
      <c r="C52" s="84">
        <v>14500</v>
      </c>
      <c r="D52" s="80">
        <f t="shared" si="1"/>
        <v>8026.34856494423</v>
      </c>
      <c r="E52" s="78" t="s">
        <v>277</v>
      </c>
      <c r="F52" s="78"/>
      <c r="G52" s="78"/>
      <c r="H52" s="78"/>
      <c r="I52" s="78"/>
    </row>
    <row r="53" spans="1:20">
      <c r="A53" s="68" t="s">
        <v>156</v>
      </c>
      <c r="B53" s="79">
        <v>0.55208333333333337</v>
      </c>
      <c r="C53" s="84">
        <v>15000</v>
      </c>
      <c r="D53" s="80">
        <f t="shared" si="1"/>
        <v>8303.1192051147209</v>
      </c>
      <c r="E53" s="78" t="s">
        <v>277</v>
      </c>
      <c r="F53" s="78"/>
      <c r="G53" s="78"/>
      <c r="H53" s="78"/>
      <c r="I53" s="78"/>
    </row>
    <row r="54" spans="1:20">
      <c r="A54" s="68" t="s">
        <v>142</v>
      </c>
      <c r="B54" s="79">
        <v>0.51041666666666663</v>
      </c>
      <c r="C54" s="84">
        <v>15000</v>
      </c>
      <c r="D54" s="80">
        <f t="shared" si="1"/>
        <v>8303.1192051147209</v>
      </c>
      <c r="E54" s="78" t="s">
        <v>277</v>
      </c>
      <c r="F54" s="78"/>
      <c r="G54" s="78"/>
      <c r="H54" s="78"/>
      <c r="I54" s="78"/>
    </row>
    <row r="55" spans="1:20">
      <c r="A55" s="68" t="s">
        <v>143</v>
      </c>
      <c r="B55" s="79">
        <v>0.47916666666666669</v>
      </c>
      <c r="C55" s="84">
        <v>15000</v>
      </c>
      <c r="D55" s="80">
        <f t="shared" si="1"/>
        <v>8303.1192051147209</v>
      </c>
      <c r="E55" s="78" t="s">
        <v>277</v>
      </c>
      <c r="F55" s="78"/>
      <c r="G55" s="78"/>
      <c r="H55" s="78"/>
      <c r="I55" s="78"/>
    </row>
    <row r="56" spans="1:20">
      <c r="A56" s="74" t="s">
        <v>144</v>
      </c>
      <c r="B56" s="79">
        <v>0.45833333333333331</v>
      </c>
      <c r="C56" s="84">
        <v>15000</v>
      </c>
      <c r="D56" s="80">
        <f t="shared" si="1"/>
        <v>8303.1192051147209</v>
      </c>
      <c r="E56" s="78" t="s">
        <v>277</v>
      </c>
      <c r="F56" s="78"/>
      <c r="G56" s="78"/>
      <c r="H56" s="78"/>
      <c r="I56" s="78"/>
    </row>
    <row r="57" spans="1:20">
      <c r="A57" s="74" t="s">
        <v>105</v>
      </c>
      <c r="B57" s="79">
        <v>0.4375</v>
      </c>
      <c r="C57" s="84">
        <v>17000</v>
      </c>
      <c r="D57" s="80">
        <f t="shared" si="1"/>
        <v>9410.2017657966844</v>
      </c>
      <c r="E57" s="78" t="s">
        <v>277</v>
      </c>
      <c r="F57" s="78"/>
      <c r="G57" s="78"/>
      <c r="H57" s="78"/>
      <c r="I57" s="78"/>
    </row>
    <row r="58" spans="1:20">
      <c r="A58" s="88" t="s">
        <v>106</v>
      </c>
      <c r="B58" s="79">
        <v>0.40277777777777773</v>
      </c>
      <c r="C58" s="84">
        <v>25000</v>
      </c>
      <c r="D58" s="80">
        <f t="shared" si="1"/>
        <v>13838.532008524535</v>
      </c>
      <c r="E58" s="78" t="s">
        <v>277</v>
      </c>
      <c r="F58" s="78"/>
      <c r="G58" s="78"/>
      <c r="H58" s="78"/>
      <c r="I58" s="78"/>
    </row>
    <row r="59" spans="1:20">
      <c r="A59" s="88" t="s">
        <v>145</v>
      </c>
      <c r="B59" s="79">
        <v>0.45833333333333331</v>
      </c>
      <c r="C59" s="84">
        <v>23000</v>
      </c>
      <c r="D59" s="80">
        <f t="shared" si="1"/>
        <v>12731.449447842571</v>
      </c>
      <c r="E59" s="78" t="s">
        <v>277</v>
      </c>
      <c r="F59" s="78"/>
      <c r="G59" s="78"/>
      <c r="H59" s="78"/>
      <c r="I59" s="78"/>
    </row>
    <row r="60" spans="1:20">
      <c r="A60" s="74" t="s">
        <v>146</v>
      </c>
      <c r="B60" s="79">
        <v>0.5</v>
      </c>
      <c r="C60" s="84">
        <v>23500</v>
      </c>
      <c r="D60" s="80">
        <f t="shared" si="1"/>
        <v>13008.220088013062</v>
      </c>
      <c r="E60" s="78" t="s">
        <v>277</v>
      </c>
      <c r="F60" s="78"/>
      <c r="G60" s="78"/>
      <c r="H60" s="78"/>
      <c r="I60" s="78"/>
    </row>
    <row r="61" spans="1:20">
      <c r="A61" s="74" t="s">
        <v>148</v>
      </c>
      <c r="B61" s="79">
        <v>0.45833333333333331</v>
      </c>
      <c r="C61" s="84">
        <v>23000</v>
      </c>
      <c r="D61" s="80">
        <f t="shared" si="1"/>
        <v>12731.449447842571</v>
      </c>
      <c r="E61" s="78" t="s">
        <v>277</v>
      </c>
      <c r="F61" s="78"/>
      <c r="G61" s="78"/>
      <c r="H61" s="78"/>
      <c r="I61" s="78"/>
    </row>
    <row r="62" spans="1:20">
      <c r="A62" s="89" t="s">
        <v>411</v>
      </c>
      <c r="B62" s="77"/>
      <c r="C62" s="84">
        <v>27000</v>
      </c>
      <c r="D62" s="80">
        <f t="shared" si="1"/>
        <v>14945.614569206498</v>
      </c>
      <c r="E62" s="78" t="s">
        <v>277</v>
      </c>
      <c r="F62" s="78"/>
      <c r="G62" s="78"/>
      <c r="H62" s="78"/>
      <c r="I62" s="78"/>
    </row>
    <row r="63" spans="1:20">
      <c r="A63" s="74" t="s">
        <v>116</v>
      </c>
      <c r="B63" s="79">
        <v>0.46527777777777773</v>
      </c>
      <c r="C63" s="84">
        <v>23000</v>
      </c>
      <c r="D63" s="80">
        <f>C63/1.80655</f>
        <v>12731.449447842571</v>
      </c>
      <c r="E63" s="78" t="s">
        <v>277</v>
      </c>
      <c r="F63" s="78"/>
      <c r="G63" s="78"/>
      <c r="H63" s="78"/>
      <c r="I63" s="78"/>
    </row>
    <row r="64" spans="1:20">
      <c r="A64" s="89" t="s">
        <v>410</v>
      </c>
      <c r="B64" s="78"/>
      <c r="C64" s="84">
        <v>29000</v>
      </c>
      <c r="D64" s="80">
        <f t="shared" si="1"/>
        <v>16052.69712988846</v>
      </c>
      <c r="E64" s="78" t="s">
        <v>277</v>
      </c>
      <c r="F64" s="78"/>
      <c r="G64" s="78"/>
      <c r="H64" s="78"/>
      <c r="I64" s="105"/>
      <c r="J64" s="20"/>
      <c r="K64" s="20"/>
      <c r="L64" s="20"/>
      <c r="M64" s="20"/>
      <c r="N64" s="20"/>
      <c r="O64" s="20"/>
      <c r="P64" s="20"/>
      <c r="Q64" s="20"/>
      <c r="R64" s="20"/>
      <c r="S64" s="20"/>
      <c r="T64" s="20"/>
    </row>
    <row r="65" spans="1:20">
      <c r="A65" s="140" t="s">
        <v>107</v>
      </c>
      <c r="B65" s="143">
        <v>0.41666666666666669</v>
      </c>
      <c r="C65" s="53">
        <v>30000</v>
      </c>
      <c r="D65" s="80">
        <f t="shared" si="1"/>
        <v>16606.238410229442</v>
      </c>
      <c r="E65" s="77" t="s">
        <v>277</v>
      </c>
      <c r="F65" s="77"/>
      <c r="G65" s="77"/>
      <c r="H65" s="77"/>
      <c r="I65" s="105"/>
      <c r="J65" s="20"/>
      <c r="K65" s="20"/>
      <c r="L65" s="20"/>
      <c r="M65" s="20"/>
      <c r="N65" s="20"/>
      <c r="O65" s="20"/>
      <c r="P65" s="20"/>
      <c r="Q65" s="20"/>
      <c r="R65" s="20"/>
      <c r="S65" s="20"/>
      <c r="T65" s="20"/>
    </row>
    <row r="66" spans="1:20">
      <c r="A66" s="142" t="s">
        <v>412</v>
      </c>
      <c r="B66" s="138"/>
      <c r="C66" s="139"/>
      <c r="D66" s="114"/>
      <c r="E66" s="86"/>
      <c r="F66" s="86"/>
      <c r="G66" s="86"/>
      <c r="H66" s="86"/>
      <c r="I66" s="141"/>
      <c r="J66" s="20"/>
      <c r="K66" s="20"/>
      <c r="L66" s="20"/>
      <c r="M66" s="20"/>
      <c r="N66" s="20"/>
      <c r="O66" s="20"/>
      <c r="P66" s="20"/>
      <c r="Q66" s="20"/>
      <c r="R66" s="20"/>
      <c r="S66" s="20"/>
      <c r="T66" s="20"/>
    </row>
    <row r="67" spans="1:20" s="115" customFormat="1">
      <c r="A67" s="87" t="s">
        <v>79</v>
      </c>
      <c r="B67" s="86" t="s">
        <v>195</v>
      </c>
      <c r="C67" s="86"/>
      <c r="D67" s="86"/>
      <c r="E67" s="86"/>
      <c r="F67" s="86"/>
      <c r="G67" s="86"/>
      <c r="H67" s="86"/>
      <c r="I67" s="86"/>
      <c r="J67" s="20"/>
      <c r="K67" s="20"/>
      <c r="L67" s="20"/>
      <c r="M67" s="20"/>
      <c r="N67" s="20"/>
      <c r="O67" s="20"/>
      <c r="P67" s="20"/>
      <c r="Q67" s="20"/>
      <c r="R67" s="20"/>
      <c r="S67" s="20"/>
      <c r="T67" s="20"/>
    </row>
    <row r="68" spans="1:20" s="20" customFormat="1">
      <c r="A68" s="87" t="s">
        <v>80</v>
      </c>
      <c r="B68" s="138">
        <v>0.45833333333333331</v>
      </c>
      <c r="C68" s="86"/>
      <c r="D68" s="86" t="s">
        <v>407</v>
      </c>
      <c r="E68" s="86" t="s">
        <v>208</v>
      </c>
      <c r="F68" s="86" t="s">
        <v>273</v>
      </c>
      <c r="G68" s="86"/>
      <c r="H68" s="86"/>
    </row>
    <row r="69" spans="1:20" s="20" customFormat="1">
      <c r="A69" s="131" t="s">
        <v>111</v>
      </c>
      <c r="B69" s="132" t="s">
        <v>377</v>
      </c>
      <c r="C69" s="114"/>
      <c r="D69" s="86"/>
      <c r="E69" s="86"/>
      <c r="F69" s="114"/>
      <c r="G69" s="86"/>
      <c r="H69" s="86"/>
      <c r="I69" s="86"/>
    </row>
    <row r="70" spans="1:20">
      <c r="A70" s="48" t="s">
        <v>141</v>
      </c>
      <c r="B70" s="132" t="s">
        <v>377</v>
      </c>
      <c r="C70" s="114"/>
      <c r="D70" s="86"/>
      <c r="E70" s="86"/>
      <c r="F70" s="114"/>
      <c r="G70" s="86"/>
      <c r="H70" s="86"/>
      <c r="I70" s="86"/>
    </row>
    <row r="71" spans="1:20">
      <c r="A71" s="48" t="s">
        <v>408</v>
      </c>
      <c r="B71" s="132" t="s">
        <v>377</v>
      </c>
      <c r="C71" s="114"/>
      <c r="D71" s="86"/>
      <c r="E71" s="86"/>
      <c r="F71" s="114"/>
      <c r="G71" s="86"/>
      <c r="H71" s="86"/>
      <c r="I71" s="86"/>
    </row>
    <row r="72" spans="1:20" ht="27">
      <c r="A72" s="133" t="s">
        <v>376</v>
      </c>
      <c r="B72" s="132" t="s">
        <v>377</v>
      </c>
      <c r="C72" s="64"/>
      <c r="D72" s="64"/>
      <c r="E72" s="64"/>
      <c r="F72" s="64"/>
      <c r="G72" s="64"/>
      <c r="H72" s="64"/>
      <c r="I72" s="64"/>
    </row>
    <row r="73" spans="1:20">
      <c r="A73" s="86"/>
      <c r="B73" s="86"/>
      <c r="C73" s="64"/>
      <c r="D73" s="64"/>
      <c r="E73" s="64"/>
      <c r="F73" s="64"/>
      <c r="G73" s="64"/>
      <c r="H73" s="64"/>
      <c r="I73" s="64"/>
    </row>
    <row r="74" spans="1:20">
      <c r="A74" s="86"/>
      <c r="B74" s="86"/>
      <c r="C74" s="64"/>
      <c r="D74" s="64"/>
      <c r="E74" s="64"/>
      <c r="F74" s="64"/>
      <c r="G74" s="64"/>
      <c r="H74" s="64"/>
      <c r="I74" s="64"/>
    </row>
    <row r="75" spans="1:20">
      <c r="A75" s="86"/>
      <c r="B75" s="86"/>
      <c r="C75" s="64"/>
      <c r="D75" s="64"/>
      <c r="E75" s="64"/>
      <c r="F75" s="64"/>
      <c r="G75" s="64"/>
      <c r="H75" s="64"/>
      <c r="I75" s="64"/>
    </row>
    <row r="76" spans="1:20">
      <c r="A76" s="86"/>
      <c r="B76" s="86"/>
      <c r="C76" s="64"/>
      <c r="D76" s="64"/>
      <c r="E76" s="64"/>
      <c r="F76" s="64"/>
      <c r="G76" s="64"/>
      <c r="H76" s="64"/>
      <c r="I76" s="64"/>
    </row>
    <row r="77" spans="1:20">
      <c r="A77" s="86"/>
      <c r="B77" s="86"/>
      <c r="C77" s="64"/>
      <c r="D77" s="64"/>
      <c r="E77" s="64"/>
      <c r="F77" s="64"/>
      <c r="G77" s="64"/>
      <c r="H77" s="64"/>
      <c r="I77" s="64"/>
    </row>
    <row r="78" spans="1:20">
      <c r="A78" s="86"/>
      <c r="B78" s="86"/>
      <c r="C78" s="64"/>
      <c r="D78" s="64"/>
      <c r="E78" s="64"/>
      <c r="F78" s="64"/>
      <c r="G78" s="64"/>
      <c r="H78" s="64"/>
      <c r="I78" s="64"/>
    </row>
    <row r="79" spans="1:20">
      <c r="A79" s="86"/>
      <c r="B79" s="86"/>
      <c r="C79" s="64"/>
      <c r="D79" s="64"/>
      <c r="E79" s="64"/>
      <c r="F79" s="64"/>
      <c r="G79" s="64"/>
      <c r="H79" s="64"/>
      <c r="I79" s="64"/>
    </row>
    <row r="80" spans="1:20">
      <c r="A80" s="86"/>
      <c r="B80" s="86"/>
      <c r="C80" s="64"/>
      <c r="D80" s="64"/>
      <c r="E80" s="64"/>
      <c r="F80" s="64"/>
      <c r="G80" s="64"/>
      <c r="H80" s="64"/>
      <c r="I80" s="64"/>
    </row>
    <row r="81" spans="1:9">
      <c r="A81" s="86"/>
      <c r="B81" s="86"/>
      <c r="C81" s="64"/>
      <c r="D81" s="64"/>
      <c r="E81" s="64"/>
      <c r="F81" s="64"/>
      <c r="G81" s="64"/>
      <c r="H81" s="64"/>
      <c r="I81" s="64"/>
    </row>
    <row r="82" spans="1:9">
      <c r="A82" s="86"/>
      <c r="B82" s="86"/>
      <c r="C82" s="64"/>
      <c r="D82" s="64"/>
      <c r="E82" s="64"/>
      <c r="F82" s="64"/>
      <c r="G82" s="64"/>
      <c r="H82" s="64"/>
      <c r="I82" s="64"/>
    </row>
    <row r="83" spans="1:9">
      <c r="A83" s="75"/>
      <c r="B83" s="64"/>
      <c r="C83" s="64"/>
      <c r="D83" s="64"/>
      <c r="E83" s="64"/>
      <c r="F83" s="64"/>
      <c r="G83" s="64"/>
      <c r="H83" s="64"/>
      <c r="I83" s="64"/>
    </row>
    <row r="84" spans="1:9">
      <c r="A84" s="75"/>
      <c r="B84" s="64"/>
      <c r="C84" s="64"/>
      <c r="D84" s="64"/>
      <c r="E84" s="64"/>
      <c r="F84" s="64"/>
      <c r="G84" s="64"/>
      <c r="H84" s="64"/>
      <c r="I84" s="64"/>
    </row>
    <row r="85" spans="1:9">
      <c r="A85" s="75"/>
      <c r="B85" s="64"/>
      <c r="C85" s="64"/>
      <c r="D85" s="64"/>
      <c r="E85" s="64"/>
      <c r="F85" s="64"/>
      <c r="G85" s="64"/>
      <c r="H85" s="64"/>
      <c r="I85" s="64"/>
    </row>
    <row r="86" spans="1:9">
      <c r="A86" s="75"/>
      <c r="B86" s="64"/>
      <c r="C86" s="64"/>
      <c r="D86" s="64"/>
      <c r="E86" s="64"/>
      <c r="F86" s="64"/>
      <c r="G86" s="64"/>
      <c r="H86" s="64"/>
      <c r="I86" s="64"/>
    </row>
    <row r="87" spans="1:9">
      <c r="A87" s="75"/>
      <c r="B87" s="64"/>
      <c r="C87" s="64"/>
      <c r="D87" s="64"/>
      <c r="E87" s="64"/>
      <c r="F87" s="64"/>
      <c r="G87" s="64"/>
      <c r="H87" s="64"/>
      <c r="I87" s="64"/>
    </row>
    <row r="88" spans="1:9">
      <c r="A88" s="75"/>
      <c r="B88" s="64"/>
      <c r="C88" s="64"/>
      <c r="D88" s="64"/>
      <c r="E88" s="64"/>
      <c r="F88" s="64"/>
      <c r="G88" s="64"/>
      <c r="H88" s="64"/>
      <c r="I88" s="64"/>
    </row>
    <row r="89" spans="1:9">
      <c r="A89" s="75"/>
      <c r="B89" s="64"/>
      <c r="C89" s="64"/>
      <c r="D89" s="64"/>
      <c r="E89" s="64"/>
      <c r="F89" s="64"/>
      <c r="G89" s="64"/>
      <c r="H89" s="64"/>
      <c r="I89" s="64"/>
    </row>
    <row r="90" spans="1:9">
      <c r="A90" s="75"/>
      <c r="B90" s="64"/>
      <c r="C90" s="64"/>
      <c r="D90" s="64"/>
      <c r="E90" s="64"/>
      <c r="F90" s="64"/>
      <c r="G90" s="64"/>
      <c r="H90" s="64"/>
      <c r="I90" s="64"/>
    </row>
    <row r="91" spans="1:9">
      <c r="A91" s="75"/>
      <c r="B91" s="64"/>
      <c r="C91" s="64"/>
      <c r="D91" s="64"/>
      <c r="E91" s="64"/>
      <c r="F91" s="64"/>
      <c r="G91" s="64"/>
      <c r="H91" s="64"/>
      <c r="I91" s="64"/>
    </row>
    <row r="92" spans="1:9">
      <c r="A92" s="75"/>
      <c r="B92" s="64"/>
      <c r="C92" s="64"/>
      <c r="D92" s="64"/>
      <c r="E92" s="64"/>
      <c r="F92" s="64"/>
      <c r="G92" s="64"/>
      <c r="H92" s="64"/>
      <c r="I92" s="64"/>
    </row>
    <row r="93" spans="1:9">
      <c r="A93" s="75"/>
      <c r="B93" s="64"/>
      <c r="C93" s="64"/>
      <c r="D93" s="64"/>
      <c r="E93" s="64"/>
      <c r="F93" s="64"/>
      <c r="G93" s="64"/>
      <c r="H93" s="64"/>
      <c r="I93" s="64"/>
    </row>
    <row r="94" spans="1:9">
      <c r="A94" s="75"/>
      <c r="B94" s="64"/>
      <c r="C94" s="64"/>
      <c r="D94" s="64"/>
      <c r="E94" s="64"/>
      <c r="F94" s="64"/>
      <c r="G94" s="64"/>
      <c r="H94" s="64"/>
      <c r="I94" s="64"/>
    </row>
    <row r="95" spans="1:9">
      <c r="A95" s="75"/>
      <c r="B95" s="64"/>
      <c r="C95" s="64"/>
      <c r="D95" s="64"/>
      <c r="E95" s="64"/>
      <c r="F95" s="64"/>
      <c r="G95" s="64"/>
      <c r="H95" s="64"/>
      <c r="I95" s="64"/>
    </row>
    <row r="96" spans="1:9">
      <c r="A96" s="75"/>
      <c r="B96" s="64"/>
      <c r="C96" s="64"/>
      <c r="D96" s="64"/>
      <c r="E96" s="64"/>
      <c r="F96" s="64"/>
      <c r="G96" s="64"/>
      <c r="H96" s="64"/>
      <c r="I96" s="64"/>
    </row>
    <row r="97" spans="1:9">
      <c r="A97" s="75"/>
      <c r="B97" s="64"/>
      <c r="C97" s="64"/>
      <c r="D97" s="64"/>
      <c r="E97" s="64"/>
      <c r="F97" s="64"/>
      <c r="G97" s="64"/>
      <c r="H97" s="64"/>
      <c r="I97" s="64"/>
    </row>
    <row r="98" spans="1:9">
      <c r="A98" s="75"/>
      <c r="B98" s="64"/>
      <c r="C98" s="64"/>
      <c r="D98" s="64"/>
      <c r="E98" s="64"/>
      <c r="F98" s="64"/>
      <c r="G98" s="64"/>
      <c r="H98" s="64"/>
      <c r="I98" s="64"/>
    </row>
    <row r="99" spans="1:9">
      <c r="A99" s="75"/>
      <c r="B99" s="64"/>
      <c r="C99" s="64"/>
      <c r="D99" s="64"/>
      <c r="E99" s="64"/>
      <c r="F99" s="64"/>
      <c r="G99" s="64"/>
      <c r="H99" s="64"/>
      <c r="I99" s="64"/>
    </row>
    <row r="100" spans="1:9">
      <c r="A100" s="75"/>
      <c r="B100" s="64"/>
      <c r="C100" s="64"/>
      <c r="D100" s="64"/>
      <c r="E100" s="64"/>
      <c r="F100" s="64"/>
      <c r="G100" s="64"/>
      <c r="H100" s="64"/>
      <c r="I100" s="64"/>
    </row>
    <row r="101" spans="1:9">
      <c r="A101" s="75"/>
      <c r="B101" s="64"/>
      <c r="C101" s="64"/>
      <c r="D101" s="64"/>
      <c r="E101" s="64"/>
      <c r="F101" s="64"/>
      <c r="G101" s="64"/>
      <c r="H101" s="64"/>
      <c r="I101" s="64"/>
    </row>
    <row r="102" spans="1:9">
      <c r="A102" s="75"/>
      <c r="B102" s="64"/>
      <c r="C102" s="64"/>
      <c r="D102" s="64"/>
      <c r="E102" s="64"/>
      <c r="F102" s="64"/>
      <c r="G102" s="64"/>
      <c r="H102" s="64"/>
      <c r="I102" s="64"/>
    </row>
    <row r="103" spans="1:9">
      <c r="A103" s="75"/>
      <c r="B103" s="64"/>
      <c r="C103" s="64"/>
      <c r="D103" s="64"/>
      <c r="E103" s="64"/>
      <c r="F103" s="64"/>
      <c r="G103" s="64"/>
      <c r="H103" s="64"/>
      <c r="I103" s="64"/>
    </row>
    <row r="104" spans="1:9">
      <c r="A104" s="75"/>
      <c r="B104" s="64"/>
      <c r="C104" s="64"/>
      <c r="D104" s="64"/>
      <c r="E104" s="64"/>
      <c r="F104" s="64"/>
      <c r="G104" s="64"/>
      <c r="H104" s="64"/>
      <c r="I104" s="64"/>
    </row>
    <row r="105" spans="1:9">
      <c r="A105" s="75"/>
      <c r="B105" s="64"/>
      <c r="C105" s="64"/>
      <c r="D105" s="64"/>
      <c r="E105" s="64"/>
      <c r="F105" s="64"/>
      <c r="G105" s="64"/>
      <c r="H105" s="64"/>
      <c r="I105" s="64"/>
    </row>
    <row r="106" spans="1:9">
      <c r="A106" s="75"/>
      <c r="B106" s="64"/>
      <c r="C106" s="64"/>
      <c r="D106" s="64"/>
      <c r="E106" s="64"/>
      <c r="F106" s="64"/>
      <c r="G106" s="64"/>
      <c r="H106" s="64"/>
      <c r="I106" s="64"/>
    </row>
    <row r="107" spans="1:9">
      <c r="A107" s="75"/>
      <c r="B107" s="64"/>
      <c r="C107" s="64"/>
      <c r="D107" s="64"/>
      <c r="E107" s="64"/>
      <c r="F107" s="64"/>
      <c r="G107" s="64"/>
      <c r="H107" s="64"/>
      <c r="I107" s="64"/>
    </row>
    <row r="108" spans="1:9">
      <c r="A108" s="75"/>
      <c r="B108" s="64"/>
      <c r="C108" s="64"/>
      <c r="D108" s="64"/>
      <c r="E108" s="64"/>
      <c r="F108" s="64"/>
      <c r="G108" s="64"/>
      <c r="H108" s="64"/>
      <c r="I108" s="64"/>
    </row>
    <row r="109" spans="1:9">
      <c r="A109" s="75"/>
      <c r="B109" s="64"/>
      <c r="C109" s="64"/>
      <c r="D109" s="64"/>
      <c r="E109" s="64"/>
      <c r="F109" s="64"/>
      <c r="G109" s="64"/>
      <c r="H109" s="64"/>
      <c r="I109" s="64"/>
    </row>
    <row r="110" spans="1:9">
      <c r="A110" s="75"/>
      <c r="B110" s="64"/>
      <c r="C110" s="64"/>
      <c r="D110" s="64"/>
      <c r="E110" s="64"/>
      <c r="F110" s="64"/>
      <c r="G110" s="64"/>
      <c r="H110" s="64"/>
      <c r="I110" s="64"/>
    </row>
    <row r="111" spans="1:9">
      <c r="A111" s="75"/>
      <c r="B111" s="64"/>
      <c r="C111" s="64"/>
      <c r="D111" s="64"/>
      <c r="E111" s="64"/>
      <c r="F111" s="64"/>
      <c r="G111" s="64"/>
      <c r="H111" s="64"/>
      <c r="I111" s="64"/>
    </row>
    <row r="112" spans="1:9">
      <c r="A112" s="75"/>
      <c r="B112" s="64"/>
      <c r="C112" s="64"/>
      <c r="D112" s="64"/>
      <c r="E112" s="64"/>
      <c r="F112" s="64"/>
      <c r="G112" s="64"/>
      <c r="H112" s="64"/>
      <c r="I112" s="64"/>
    </row>
    <row r="113" spans="1:9">
      <c r="A113" s="75"/>
      <c r="B113" s="64"/>
      <c r="C113" s="64"/>
      <c r="D113" s="64"/>
      <c r="E113" s="64"/>
      <c r="F113" s="64"/>
      <c r="G113" s="64"/>
      <c r="H113" s="64"/>
      <c r="I113" s="64"/>
    </row>
    <row r="114" spans="1:9">
      <c r="A114" s="75"/>
      <c r="B114" s="64"/>
      <c r="C114" s="64"/>
      <c r="D114" s="64"/>
      <c r="E114" s="64"/>
      <c r="F114" s="64"/>
      <c r="G114" s="64"/>
      <c r="H114" s="64"/>
      <c r="I114" s="64"/>
    </row>
    <row r="115" spans="1:9">
      <c r="A115" s="75"/>
      <c r="B115" s="64"/>
      <c r="C115" s="64"/>
      <c r="D115" s="64"/>
      <c r="E115" s="64"/>
      <c r="F115" s="64"/>
      <c r="G115" s="64"/>
      <c r="H115" s="64"/>
      <c r="I115" s="64"/>
    </row>
    <row r="116" spans="1:9">
      <c r="A116" s="75"/>
      <c r="B116" s="64"/>
      <c r="C116" s="64"/>
      <c r="D116" s="64"/>
      <c r="E116" s="64"/>
      <c r="F116" s="64"/>
      <c r="G116" s="64"/>
      <c r="H116" s="64"/>
      <c r="I116" s="64"/>
    </row>
    <row r="117" spans="1:9">
      <c r="A117" s="75"/>
      <c r="B117" s="64"/>
      <c r="C117" s="64"/>
      <c r="D117" s="64"/>
      <c r="E117" s="64"/>
      <c r="F117" s="64"/>
      <c r="G117" s="64"/>
      <c r="H117" s="64"/>
      <c r="I117" s="64"/>
    </row>
    <row r="118" spans="1:9">
      <c r="A118" s="75"/>
      <c r="B118" s="64"/>
      <c r="C118" s="64"/>
      <c r="D118" s="64"/>
      <c r="E118" s="64"/>
      <c r="F118" s="64"/>
      <c r="G118" s="64"/>
      <c r="H118" s="64"/>
      <c r="I118" s="64"/>
    </row>
    <row r="119" spans="1:9">
      <c r="A119" s="75"/>
      <c r="B119" s="64"/>
      <c r="C119" s="64"/>
      <c r="D119" s="64"/>
      <c r="E119" s="64"/>
      <c r="F119" s="64"/>
      <c r="G119" s="64"/>
      <c r="H119" s="64"/>
      <c r="I119" s="64"/>
    </row>
    <row r="120" spans="1:9">
      <c r="A120" s="75"/>
      <c r="B120" s="64"/>
      <c r="C120" s="64"/>
      <c r="D120" s="64"/>
      <c r="E120" s="64"/>
      <c r="F120" s="64"/>
      <c r="G120" s="64"/>
      <c r="H120" s="64"/>
      <c r="I120" s="64"/>
    </row>
    <row r="121" spans="1:9">
      <c r="A121" s="75"/>
      <c r="B121" s="64"/>
      <c r="C121" s="64"/>
      <c r="D121" s="64"/>
      <c r="E121" s="64"/>
      <c r="F121" s="64"/>
      <c r="G121" s="64"/>
      <c r="H121" s="64"/>
      <c r="I121" s="64"/>
    </row>
    <row r="122" spans="1:9">
      <c r="A122" s="75"/>
      <c r="B122" s="64"/>
      <c r="C122" s="64"/>
      <c r="D122" s="64"/>
      <c r="E122" s="64"/>
      <c r="F122" s="64"/>
      <c r="G122" s="64"/>
      <c r="H122" s="64"/>
      <c r="I122" s="64"/>
    </row>
    <row r="123" spans="1:9">
      <c r="A123" s="75"/>
      <c r="B123" s="64"/>
      <c r="C123" s="64"/>
      <c r="D123" s="64"/>
      <c r="E123" s="64"/>
      <c r="F123" s="64"/>
      <c r="G123" s="64"/>
      <c r="H123" s="64"/>
      <c r="I123" s="64"/>
    </row>
    <row r="124" spans="1:9">
      <c r="A124" s="75"/>
      <c r="B124" s="64"/>
      <c r="C124" s="64"/>
      <c r="D124" s="64"/>
      <c r="E124" s="64"/>
      <c r="F124" s="64"/>
      <c r="G124" s="64"/>
      <c r="H124" s="64"/>
      <c r="I124" s="64"/>
    </row>
    <row r="125" spans="1:9">
      <c r="A125" s="75"/>
      <c r="B125" s="64"/>
      <c r="C125" s="64"/>
      <c r="D125" s="64"/>
      <c r="E125" s="64"/>
      <c r="F125" s="64"/>
      <c r="G125" s="64"/>
      <c r="H125" s="64"/>
      <c r="I125" s="64"/>
    </row>
    <row r="126" spans="1:9">
      <c r="A126" s="75"/>
      <c r="B126" s="64"/>
      <c r="C126" s="64"/>
      <c r="D126" s="64"/>
      <c r="E126" s="64"/>
      <c r="F126" s="64"/>
      <c r="G126" s="64"/>
      <c r="H126" s="64"/>
      <c r="I126" s="64"/>
    </row>
    <row r="127" spans="1:9">
      <c r="A127" s="75"/>
      <c r="B127" s="64"/>
      <c r="C127" s="64"/>
      <c r="D127" s="64"/>
      <c r="E127" s="64"/>
      <c r="F127" s="64"/>
      <c r="G127" s="64"/>
      <c r="H127" s="64"/>
      <c r="I127" s="64"/>
    </row>
    <row r="128" spans="1:9">
      <c r="A128" s="75"/>
      <c r="B128" s="64"/>
      <c r="C128" s="64"/>
      <c r="D128" s="64"/>
      <c r="E128" s="64"/>
      <c r="F128" s="64"/>
      <c r="G128" s="64"/>
      <c r="H128" s="64"/>
      <c r="I128" s="64"/>
    </row>
    <row r="129" spans="1:9">
      <c r="A129" s="75"/>
      <c r="B129" s="64"/>
      <c r="C129" s="64"/>
      <c r="D129" s="64"/>
      <c r="E129" s="64"/>
      <c r="F129" s="64"/>
      <c r="G129" s="64"/>
      <c r="H129" s="64"/>
      <c r="I129" s="64"/>
    </row>
    <row r="130" spans="1:9">
      <c r="A130" s="75"/>
      <c r="B130" s="64"/>
      <c r="C130" s="64"/>
      <c r="D130" s="64"/>
      <c r="E130" s="64"/>
      <c r="F130" s="64"/>
      <c r="G130" s="64"/>
      <c r="H130" s="64"/>
      <c r="I130" s="64"/>
    </row>
    <row r="131" spans="1:9">
      <c r="A131" s="75"/>
      <c r="B131" s="78"/>
      <c r="C131" s="78"/>
      <c r="D131" s="78"/>
      <c r="E131" s="78"/>
      <c r="F131" s="78"/>
      <c r="G131" s="78"/>
      <c r="H131" s="78"/>
      <c r="I131" s="78"/>
    </row>
    <row r="132" spans="1:9">
      <c r="A132" s="75"/>
      <c r="B132" s="78"/>
      <c r="C132" s="78"/>
      <c r="D132" s="78"/>
      <c r="E132" s="78"/>
      <c r="F132" s="78"/>
      <c r="G132" s="78"/>
      <c r="H132" s="78"/>
      <c r="I132" s="78"/>
    </row>
    <row r="133" spans="1:9">
      <c r="A133" s="75"/>
      <c r="B133" s="78"/>
      <c r="C133" s="78"/>
      <c r="D133" s="78"/>
      <c r="E133" s="78"/>
      <c r="F133" s="78"/>
      <c r="G133" s="78"/>
      <c r="H133" s="78"/>
      <c r="I133" s="78"/>
    </row>
    <row r="134" spans="1:9">
      <c r="A134" s="75"/>
      <c r="B134" s="78"/>
      <c r="C134" s="78"/>
      <c r="D134" s="78"/>
      <c r="E134" s="78"/>
      <c r="F134" s="78"/>
      <c r="G134" s="78"/>
      <c r="H134" s="78"/>
      <c r="I134" s="78"/>
    </row>
    <row r="135" spans="1:9">
      <c r="A135" s="75"/>
      <c r="B135" s="78"/>
      <c r="C135" s="78"/>
      <c r="D135" s="78"/>
      <c r="E135" s="78"/>
      <c r="F135" s="78"/>
      <c r="G135" s="78"/>
      <c r="H135" s="78"/>
      <c r="I135" s="78"/>
    </row>
    <row r="136" spans="1:9">
      <c r="A136" s="75"/>
      <c r="B136" s="78"/>
      <c r="C136" s="78"/>
      <c r="D136" s="78"/>
      <c r="E136" s="78"/>
      <c r="F136" s="78"/>
      <c r="G136" s="78"/>
      <c r="H136" s="78"/>
      <c r="I136" s="78"/>
    </row>
    <row r="137" spans="1:9">
      <c r="A137" s="75"/>
      <c r="B137" s="78"/>
      <c r="C137" s="78"/>
      <c r="D137" s="78"/>
      <c r="E137" s="78"/>
      <c r="F137" s="78"/>
      <c r="G137" s="78"/>
      <c r="H137" s="78"/>
      <c r="I137" s="78"/>
    </row>
    <row r="138" spans="1:9">
      <c r="A138" s="75"/>
      <c r="B138" s="78"/>
      <c r="C138" s="78"/>
      <c r="D138" s="78"/>
      <c r="E138" s="78"/>
      <c r="F138" s="78"/>
      <c r="G138" s="78"/>
      <c r="H138" s="78"/>
      <c r="I138" s="78"/>
    </row>
    <row r="139" spans="1:9">
      <c r="A139" s="75"/>
      <c r="B139" s="78"/>
      <c r="C139" s="78"/>
      <c r="D139" s="78"/>
      <c r="E139" s="78"/>
      <c r="F139" s="78"/>
      <c r="G139" s="78"/>
      <c r="H139" s="78"/>
      <c r="I139" s="78"/>
    </row>
    <row r="140" spans="1:9">
      <c r="A140" s="75"/>
      <c r="B140" s="78"/>
      <c r="C140" s="78"/>
      <c r="D140" s="78"/>
      <c r="E140" s="78"/>
      <c r="F140" s="78"/>
      <c r="G140" s="78"/>
      <c r="H140" s="78"/>
      <c r="I140" s="78"/>
    </row>
    <row r="141" spans="1:9">
      <c r="A141" s="75"/>
      <c r="B141" s="78"/>
      <c r="C141" s="78"/>
      <c r="D141" s="78"/>
      <c r="E141" s="78"/>
      <c r="F141" s="78"/>
      <c r="G141" s="78"/>
      <c r="H141" s="78"/>
      <c r="I141" s="78"/>
    </row>
    <row r="142" spans="1:9">
      <c r="A142" s="75"/>
      <c r="B142" s="78"/>
      <c r="C142" s="78"/>
      <c r="D142" s="78"/>
      <c r="E142" s="78"/>
      <c r="F142" s="78"/>
      <c r="G142" s="78"/>
      <c r="H142" s="78"/>
      <c r="I142" s="78"/>
    </row>
    <row r="143" spans="1:9">
      <c r="A143" s="75"/>
      <c r="B143" s="78"/>
      <c r="C143" s="78"/>
      <c r="D143" s="78"/>
      <c r="E143" s="78"/>
      <c r="F143" s="78"/>
      <c r="G143" s="78"/>
      <c r="H143" s="78"/>
      <c r="I143" s="78"/>
    </row>
    <row r="144" spans="1:9">
      <c r="A144" s="75"/>
      <c r="B144" s="78"/>
      <c r="C144" s="78"/>
      <c r="D144" s="78"/>
      <c r="E144" s="78"/>
      <c r="F144" s="78"/>
      <c r="G144" s="78"/>
      <c r="H144" s="78"/>
      <c r="I144" s="78"/>
    </row>
    <row r="145" spans="1:9">
      <c r="A145" s="75"/>
      <c r="B145" s="78"/>
      <c r="C145" s="78"/>
      <c r="D145" s="78"/>
      <c r="E145" s="78"/>
      <c r="F145" s="78"/>
      <c r="G145" s="78"/>
      <c r="H145" s="78"/>
      <c r="I145" s="78"/>
    </row>
    <row r="146" spans="1:9">
      <c r="A146" s="75"/>
      <c r="B146" s="78"/>
      <c r="C146" s="78"/>
      <c r="D146" s="78"/>
      <c r="E146" s="78"/>
      <c r="F146" s="78"/>
      <c r="G146" s="78"/>
      <c r="H146" s="78"/>
      <c r="I146" s="78"/>
    </row>
    <row r="147" spans="1:9">
      <c r="A147" s="75"/>
      <c r="B147" s="78"/>
      <c r="C147" s="78"/>
      <c r="D147" s="78"/>
      <c r="E147" s="78"/>
      <c r="F147" s="78"/>
      <c r="G147" s="78"/>
      <c r="H147" s="78"/>
      <c r="I147" s="78"/>
    </row>
    <row r="148" spans="1:9">
      <c r="A148" s="75"/>
      <c r="B148" s="78"/>
      <c r="C148" s="78"/>
      <c r="D148" s="78"/>
      <c r="E148" s="78"/>
      <c r="F148" s="78"/>
      <c r="G148" s="78"/>
      <c r="H148" s="78"/>
      <c r="I148" s="78"/>
    </row>
    <row r="149" spans="1:9">
      <c r="A149" s="75"/>
      <c r="B149" s="78"/>
      <c r="C149" s="78"/>
      <c r="D149" s="78"/>
      <c r="E149" s="78"/>
      <c r="F149" s="78"/>
      <c r="G149" s="78"/>
      <c r="H149" s="78"/>
      <c r="I149" s="78"/>
    </row>
    <row r="150" spans="1:9">
      <c r="A150" s="75"/>
      <c r="B150" s="78"/>
      <c r="C150" s="78"/>
      <c r="D150" s="78"/>
      <c r="E150" s="78"/>
      <c r="F150" s="78"/>
      <c r="G150" s="78"/>
      <c r="H150" s="78"/>
      <c r="I150" s="78"/>
    </row>
    <row r="151" spans="1:9">
      <c r="A151" s="75"/>
      <c r="B151" s="78"/>
      <c r="C151" s="78"/>
      <c r="D151" s="78"/>
      <c r="E151" s="78"/>
      <c r="F151" s="78"/>
      <c r="G151" s="78"/>
      <c r="H151" s="78"/>
      <c r="I151" s="78"/>
    </row>
    <row r="152" spans="1:9">
      <c r="A152" s="75"/>
      <c r="B152" s="78"/>
      <c r="C152" s="78"/>
      <c r="D152" s="78"/>
      <c r="E152" s="78"/>
      <c r="F152" s="78"/>
      <c r="G152" s="78"/>
      <c r="H152" s="78"/>
      <c r="I152" s="78"/>
    </row>
    <row r="153" spans="1:9">
      <c r="A153" s="75"/>
      <c r="B153" s="78"/>
      <c r="C153" s="78"/>
      <c r="D153" s="78"/>
      <c r="E153" s="78"/>
      <c r="F153" s="78"/>
      <c r="G153" s="78"/>
      <c r="H153" s="78"/>
      <c r="I153" s="78"/>
    </row>
    <row r="154" spans="1:9">
      <c r="A154" s="75"/>
      <c r="B154" s="78"/>
      <c r="C154" s="78"/>
      <c r="D154" s="78"/>
      <c r="E154" s="78"/>
      <c r="F154" s="78"/>
      <c r="G154" s="78"/>
      <c r="H154" s="78"/>
      <c r="I154" s="78"/>
    </row>
    <row r="155" spans="1:9">
      <c r="A155" s="75"/>
      <c r="B155" s="78"/>
      <c r="C155" s="78"/>
      <c r="D155" s="78"/>
      <c r="E155" s="78"/>
      <c r="F155" s="78"/>
      <c r="G155" s="78"/>
      <c r="H155" s="78"/>
      <c r="I155" s="78"/>
    </row>
    <row r="156" spans="1:9">
      <c r="A156" s="75"/>
      <c r="B156" s="78"/>
      <c r="C156" s="78"/>
      <c r="D156" s="78"/>
      <c r="E156" s="78"/>
      <c r="F156" s="78"/>
      <c r="G156" s="78"/>
      <c r="H156" s="78"/>
      <c r="I156" s="78"/>
    </row>
    <row r="157" spans="1:9">
      <c r="A157" s="75"/>
      <c r="B157" s="78"/>
      <c r="C157" s="78"/>
      <c r="D157" s="78"/>
      <c r="E157" s="78"/>
      <c r="F157" s="78"/>
      <c r="G157" s="78"/>
      <c r="H157" s="78"/>
      <c r="I157" s="78"/>
    </row>
    <row r="158" spans="1:9">
      <c r="A158" s="75"/>
      <c r="B158" s="78"/>
      <c r="C158" s="78"/>
      <c r="D158" s="78"/>
      <c r="E158" s="78"/>
      <c r="F158" s="78"/>
      <c r="G158" s="78"/>
      <c r="H158" s="78"/>
      <c r="I158" s="78"/>
    </row>
    <row r="159" spans="1:9">
      <c r="A159" s="75"/>
      <c r="B159" s="78"/>
      <c r="C159" s="78"/>
      <c r="D159" s="78"/>
      <c r="E159" s="78"/>
      <c r="F159" s="78"/>
      <c r="G159" s="78"/>
      <c r="H159" s="78"/>
      <c r="I159" s="78"/>
    </row>
    <row r="160" spans="1:9">
      <c r="A160" s="75"/>
      <c r="B160" s="78"/>
      <c r="C160" s="78"/>
      <c r="D160" s="78"/>
      <c r="E160" s="78"/>
      <c r="F160" s="78"/>
      <c r="G160" s="78"/>
      <c r="H160" s="78"/>
      <c r="I160" s="78"/>
    </row>
    <row r="161" spans="1:9">
      <c r="A161" s="75"/>
      <c r="B161" s="78"/>
      <c r="C161" s="78"/>
      <c r="D161" s="78"/>
      <c r="E161" s="78"/>
      <c r="F161" s="78"/>
      <c r="G161" s="78"/>
      <c r="H161" s="78"/>
      <c r="I161" s="78"/>
    </row>
    <row r="162" spans="1:9">
      <c r="A162" s="75"/>
      <c r="B162" s="78"/>
      <c r="C162" s="78"/>
      <c r="D162" s="78"/>
      <c r="E162" s="78"/>
      <c r="F162" s="78"/>
      <c r="G162" s="78"/>
      <c r="H162" s="78"/>
      <c r="I162" s="78"/>
    </row>
    <row r="163" spans="1:9">
      <c r="A163" s="75"/>
      <c r="B163" s="78"/>
      <c r="C163" s="78"/>
      <c r="D163" s="78"/>
      <c r="E163" s="78"/>
      <c r="F163" s="78"/>
      <c r="G163" s="78"/>
      <c r="H163" s="78"/>
      <c r="I163" s="78"/>
    </row>
    <row r="164" spans="1:9">
      <c r="A164" s="75"/>
      <c r="B164" s="78"/>
      <c r="C164" s="78"/>
      <c r="D164" s="78"/>
      <c r="E164" s="78"/>
      <c r="F164" s="78"/>
      <c r="G164" s="78"/>
      <c r="H164" s="78"/>
      <c r="I164" s="78"/>
    </row>
    <row r="165" spans="1:9">
      <c r="A165" s="75"/>
      <c r="B165" s="78"/>
      <c r="C165" s="78"/>
      <c r="D165" s="78"/>
      <c r="E165" s="78"/>
      <c r="F165" s="78"/>
      <c r="G165" s="78"/>
      <c r="H165" s="78"/>
      <c r="I165" s="78"/>
    </row>
    <row r="166" spans="1:9">
      <c r="A166" s="75"/>
      <c r="B166" s="78"/>
      <c r="C166" s="78"/>
      <c r="D166" s="78"/>
      <c r="E166" s="78"/>
      <c r="F166" s="78"/>
      <c r="G166" s="78"/>
      <c r="H166" s="78"/>
      <c r="I166" s="78"/>
    </row>
    <row r="167" spans="1:9">
      <c r="A167" s="75"/>
      <c r="B167" s="78"/>
      <c r="C167" s="78"/>
      <c r="D167" s="78"/>
      <c r="E167" s="78"/>
      <c r="F167" s="78"/>
      <c r="G167" s="78"/>
      <c r="H167" s="78"/>
      <c r="I167" s="78"/>
    </row>
    <row r="168" spans="1:9">
      <c r="A168" s="75"/>
      <c r="B168" s="78"/>
      <c r="C168" s="78"/>
      <c r="D168" s="78"/>
      <c r="E168" s="78"/>
      <c r="F168" s="78"/>
      <c r="G168" s="78"/>
      <c r="H168" s="78"/>
      <c r="I168" s="78"/>
    </row>
    <row r="169" spans="1:9">
      <c r="A169" s="75"/>
      <c r="B169" s="78"/>
      <c r="C169" s="78"/>
      <c r="D169" s="78"/>
      <c r="E169" s="78"/>
      <c r="F169" s="78"/>
      <c r="G169" s="78"/>
      <c r="H169" s="78"/>
      <c r="I169" s="78"/>
    </row>
    <row r="170" spans="1:9">
      <c r="A170" s="75"/>
      <c r="B170" s="78"/>
      <c r="C170" s="78"/>
      <c r="D170" s="78"/>
      <c r="E170" s="78"/>
      <c r="F170" s="78"/>
      <c r="G170" s="78"/>
      <c r="H170" s="78"/>
      <c r="I170" s="78"/>
    </row>
    <row r="171" spans="1:9">
      <c r="A171" s="75"/>
      <c r="B171" s="78"/>
      <c r="C171" s="78"/>
      <c r="D171" s="78"/>
      <c r="E171" s="78"/>
      <c r="F171" s="78"/>
      <c r="G171" s="78"/>
      <c r="H171" s="78"/>
      <c r="I171" s="78"/>
    </row>
    <row r="172" spans="1:9">
      <c r="A172" s="75"/>
      <c r="B172" s="78"/>
      <c r="C172" s="78"/>
      <c r="D172" s="78"/>
      <c r="E172" s="78"/>
      <c r="F172" s="78"/>
      <c r="G172" s="78"/>
      <c r="H172" s="78"/>
      <c r="I172" s="78"/>
    </row>
    <row r="173" spans="1:9">
      <c r="A173" s="75"/>
      <c r="B173" s="78"/>
      <c r="C173" s="78"/>
      <c r="D173" s="78"/>
      <c r="E173" s="78"/>
      <c r="F173" s="78"/>
      <c r="G173" s="78"/>
      <c r="H173" s="78"/>
      <c r="I173" s="78"/>
    </row>
    <row r="174" spans="1:9">
      <c r="A174" s="75"/>
      <c r="B174" s="78"/>
      <c r="C174" s="78"/>
      <c r="D174" s="78"/>
      <c r="E174" s="78"/>
      <c r="F174" s="78"/>
      <c r="G174" s="78"/>
      <c r="H174" s="78"/>
      <c r="I174" s="78"/>
    </row>
    <row r="175" spans="1:9">
      <c r="A175" s="75"/>
      <c r="B175" s="78"/>
      <c r="C175" s="78"/>
      <c r="D175" s="78"/>
      <c r="E175" s="78"/>
      <c r="F175" s="78"/>
      <c r="G175" s="78"/>
      <c r="H175" s="78"/>
      <c r="I175" s="78"/>
    </row>
    <row r="176" spans="1:9">
      <c r="A176" s="75"/>
      <c r="B176" s="78"/>
      <c r="C176" s="78"/>
      <c r="D176" s="78"/>
      <c r="E176" s="78"/>
      <c r="F176" s="78"/>
      <c r="G176" s="78"/>
      <c r="H176" s="78"/>
      <c r="I176" s="78"/>
    </row>
    <row r="177" spans="1:9">
      <c r="A177" s="75"/>
      <c r="B177" s="78"/>
      <c r="C177" s="78"/>
      <c r="D177" s="78"/>
      <c r="E177" s="78"/>
      <c r="F177" s="78"/>
      <c r="G177" s="78"/>
      <c r="H177" s="78"/>
      <c r="I177" s="78"/>
    </row>
    <row r="178" spans="1:9">
      <c r="A178" s="75"/>
      <c r="B178" s="78"/>
      <c r="C178" s="78"/>
      <c r="D178" s="78"/>
      <c r="E178" s="78"/>
      <c r="F178" s="78"/>
      <c r="G178" s="78"/>
      <c r="H178" s="78"/>
      <c r="I178" s="78"/>
    </row>
    <row r="179" spans="1:9">
      <c r="A179" s="75"/>
      <c r="B179" s="78"/>
      <c r="C179" s="78"/>
      <c r="D179" s="78"/>
      <c r="E179" s="78"/>
      <c r="F179" s="78"/>
      <c r="G179" s="78"/>
      <c r="H179" s="78"/>
      <c r="I179" s="78"/>
    </row>
    <row r="180" spans="1:9">
      <c r="A180" s="75"/>
      <c r="B180" s="78"/>
      <c r="C180" s="78"/>
      <c r="D180" s="78"/>
      <c r="E180" s="78"/>
      <c r="F180" s="78"/>
      <c r="G180" s="78"/>
      <c r="H180" s="78"/>
      <c r="I180" s="78"/>
    </row>
    <row r="181" spans="1:9">
      <c r="A181" s="75"/>
      <c r="B181" s="78"/>
      <c r="C181" s="78"/>
      <c r="D181" s="78"/>
      <c r="E181" s="78"/>
      <c r="F181" s="78"/>
      <c r="G181" s="78"/>
      <c r="H181" s="78"/>
      <c r="I181" s="78"/>
    </row>
    <row r="182" spans="1:9">
      <c r="A182" s="75"/>
      <c r="B182" s="78"/>
      <c r="C182" s="78"/>
      <c r="D182" s="78"/>
      <c r="E182" s="78"/>
      <c r="F182" s="78"/>
      <c r="G182" s="78"/>
      <c r="H182" s="78"/>
      <c r="I182" s="78"/>
    </row>
    <row r="183" spans="1:9">
      <c r="A183" s="75"/>
      <c r="B183" s="78"/>
      <c r="C183" s="78"/>
      <c r="D183" s="78"/>
      <c r="E183" s="78"/>
      <c r="F183" s="78"/>
      <c r="G183" s="78"/>
      <c r="H183" s="78"/>
      <c r="I183" s="78"/>
    </row>
    <row r="184" spans="1:9">
      <c r="A184" s="75"/>
      <c r="B184" s="78"/>
      <c r="C184" s="78"/>
      <c r="D184" s="78"/>
      <c r="E184" s="78"/>
      <c r="F184" s="78"/>
      <c r="G184" s="78"/>
      <c r="H184" s="78"/>
      <c r="I184" s="78"/>
    </row>
    <row r="185" spans="1:9">
      <c r="A185" s="75"/>
      <c r="B185" s="78"/>
      <c r="C185" s="78"/>
      <c r="D185" s="78"/>
      <c r="E185" s="78"/>
      <c r="F185" s="78"/>
      <c r="G185" s="78"/>
      <c r="H185" s="78"/>
      <c r="I185" s="78"/>
    </row>
    <row r="186" spans="1:9">
      <c r="A186" s="75"/>
      <c r="B186" s="78"/>
      <c r="C186" s="78"/>
      <c r="D186" s="78"/>
      <c r="E186" s="78"/>
      <c r="F186" s="78"/>
      <c r="G186" s="78"/>
      <c r="H186" s="78"/>
      <c r="I186" s="78"/>
    </row>
    <row r="187" spans="1:9">
      <c r="A187" s="75"/>
      <c r="B187" s="78"/>
      <c r="C187" s="78"/>
      <c r="D187" s="78"/>
      <c r="E187" s="78"/>
      <c r="F187" s="78"/>
      <c r="G187" s="78"/>
      <c r="H187" s="78"/>
      <c r="I187" s="78"/>
    </row>
    <row r="188" spans="1:9">
      <c r="A188" s="75"/>
      <c r="B188" s="78"/>
      <c r="C188" s="78"/>
      <c r="D188" s="78"/>
      <c r="E188" s="78"/>
      <c r="F188" s="78"/>
      <c r="G188" s="78"/>
      <c r="H188" s="78"/>
      <c r="I188" s="78"/>
    </row>
    <row r="189" spans="1:9">
      <c r="A189" s="75"/>
      <c r="B189" s="78"/>
      <c r="C189" s="78"/>
      <c r="D189" s="78"/>
      <c r="E189" s="78"/>
      <c r="F189" s="78"/>
      <c r="G189" s="78"/>
      <c r="H189" s="78"/>
      <c r="I189" s="78"/>
    </row>
    <row r="190" spans="1:9">
      <c r="A190" s="75"/>
      <c r="B190" s="78"/>
      <c r="C190" s="78"/>
      <c r="D190" s="78"/>
      <c r="E190" s="78"/>
      <c r="F190" s="78"/>
      <c r="G190" s="78"/>
      <c r="H190" s="78"/>
      <c r="I190" s="78"/>
    </row>
    <row r="191" spans="1:9">
      <c r="A191" s="75"/>
      <c r="B191" s="78"/>
      <c r="C191" s="78"/>
      <c r="D191" s="78"/>
      <c r="E191" s="78"/>
      <c r="F191" s="78"/>
      <c r="G191" s="78"/>
      <c r="H191" s="78"/>
      <c r="I191" s="78"/>
    </row>
    <row r="192" spans="1:9">
      <c r="A192" s="75"/>
      <c r="B192" s="78"/>
      <c r="C192" s="78"/>
      <c r="D192" s="78"/>
      <c r="E192" s="78"/>
      <c r="F192" s="78"/>
      <c r="G192" s="78"/>
      <c r="H192" s="78"/>
      <c r="I192" s="78"/>
    </row>
    <row r="193" spans="1:9">
      <c r="A193" s="75"/>
      <c r="B193" s="78"/>
      <c r="C193" s="78"/>
      <c r="D193" s="78"/>
      <c r="E193" s="78"/>
      <c r="F193" s="78"/>
      <c r="G193" s="78"/>
      <c r="H193" s="78"/>
      <c r="I193" s="78"/>
    </row>
    <row r="194" spans="1:9">
      <c r="A194" s="75"/>
      <c r="B194" s="78"/>
      <c r="C194" s="78"/>
      <c r="D194" s="78"/>
      <c r="E194" s="78"/>
      <c r="F194" s="78"/>
      <c r="G194" s="78"/>
      <c r="H194" s="78"/>
      <c r="I194" s="78"/>
    </row>
    <row r="195" spans="1:9">
      <c r="A195" s="75"/>
      <c r="B195" s="78"/>
      <c r="C195" s="78"/>
      <c r="D195" s="78"/>
      <c r="E195" s="78"/>
      <c r="F195" s="78"/>
      <c r="G195" s="78"/>
      <c r="H195" s="78"/>
      <c r="I195" s="78"/>
    </row>
    <row r="196" spans="1:9">
      <c r="A196" s="75"/>
      <c r="B196" s="78"/>
      <c r="C196" s="78"/>
      <c r="D196" s="78"/>
      <c r="E196" s="78"/>
      <c r="F196" s="78"/>
      <c r="G196" s="78"/>
      <c r="H196" s="78"/>
      <c r="I196" s="78"/>
    </row>
    <row r="197" spans="1:9">
      <c r="A197" s="75"/>
      <c r="B197" s="78"/>
      <c r="C197" s="78"/>
      <c r="D197" s="78"/>
      <c r="E197" s="78"/>
      <c r="F197" s="78"/>
      <c r="G197" s="78"/>
      <c r="H197" s="78"/>
      <c r="I197" s="78"/>
    </row>
    <row r="198" spans="1:9">
      <c r="A198" s="75"/>
      <c r="B198" s="78"/>
      <c r="C198" s="78"/>
      <c r="D198" s="78"/>
      <c r="E198" s="78"/>
      <c r="F198" s="78"/>
      <c r="G198" s="78"/>
      <c r="H198" s="78"/>
      <c r="I198" s="78"/>
    </row>
    <row r="199" spans="1:9">
      <c r="A199" s="75"/>
      <c r="B199" s="78"/>
      <c r="C199" s="78"/>
      <c r="D199" s="78"/>
      <c r="E199" s="78"/>
      <c r="F199" s="78"/>
      <c r="G199" s="78"/>
      <c r="H199" s="78"/>
      <c r="I199" s="78"/>
    </row>
    <row r="200" spans="1:9">
      <c r="A200" s="75"/>
      <c r="B200" s="78"/>
      <c r="C200" s="78"/>
      <c r="D200" s="78"/>
      <c r="E200" s="78"/>
      <c r="F200" s="78"/>
      <c r="G200" s="78"/>
      <c r="H200" s="78"/>
      <c r="I200" s="78"/>
    </row>
    <row r="201" spans="1:9">
      <c r="A201" s="75"/>
      <c r="B201" s="78"/>
      <c r="C201" s="78"/>
      <c r="D201" s="78"/>
      <c r="E201" s="78"/>
      <c r="F201" s="78"/>
      <c r="G201" s="78"/>
      <c r="H201" s="78"/>
      <c r="I201" s="78"/>
    </row>
    <row r="202" spans="1:9">
      <c r="A202" s="75"/>
      <c r="B202" s="78"/>
      <c r="C202" s="78"/>
      <c r="D202" s="78"/>
      <c r="E202" s="78"/>
      <c r="F202" s="78"/>
      <c r="G202" s="78"/>
      <c r="H202" s="78"/>
      <c r="I202" s="78"/>
    </row>
    <row r="203" spans="1:9">
      <c r="A203" s="75"/>
      <c r="B203" s="78"/>
      <c r="C203" s="78"/>
      <c r="D203" s="78"/>
      <c r="E203" s="78"/>
      <c r="F203" s="78"/>
      <c r="G203" s="78"/>
      <c r="H203" s="78"/>
      <c r="I203" s="78"/>
    </row>
    <row r="204" spans="1:9">
      <c r="A204" s="75"/>
      <c r="B204" s="78"/>
      <c r="C204" s="78"/>
      <c r="D204" s="78"/>
      <c r="E204" s="78"/>
      <c r="F204" s="78"/>
      <c r="G204" s="78"/>
      <c r="H204" s="78"/>
      <c r="I204" s="78"/>
    </row>
    <row r="205" spans="1:9">
      <c r="A205" s="75"/>
      <c r="B205" s="78"/>
      <c r="C205" s="78"/>
      <c r="D205" s="78"/>
      <c r="E205" s="78"/>
      <c r="F205" s="78"/>
      <c r="G205" s="78"/>
      <c r="H205" s="78"/>
      <c r="I205" s="78"/>
    </row>
    <row r="206" spans="1:9">
      <c r="A206" s="75"/>
      <c r="B206" s="78"/>
      <c r="C206" s="78"/>
      <c r="D206" s="78"/>
      <c r="E206" s="78"/>
      <c r="F206" s="78"/>
      <c r="G206" s="78"/>
      <c r="H206" s="78"/>
      <c r="I206" s="78"/>
    </row>
    <row r="207" spans="1:9">
      <c r="A207" s="75"/>
      <c r="B207" s="78"/>
      <c r="C207" s="78"/>
      <c r="D207" s="78"/>
      <c r="E207" s="78"/>
      <c r="F207" s="78"/>
      <c r="G207" s="78"/>
      <c r="H207" s="78"/>
      <c r="I207" s="78"/>
    </row>
    <row r="208" spans="1:9">
      <c r="A208" s="75"/>
      <c r="B208" s="78"/>
      <c r="C208" s="78"/>
      <c r="D208" s="78"/>
      <c r="E208" s="78"/>
      <c r="F208" s="78"/>
      <c r="G208" s="78"/>
      <c r="H208" s="78"/>
      <c r="I208" s="78"/>
    </row>
    <row r="209" spans="1:9">
      <c r="A209" s="75"/>
      <c r="B209" s="78"/>
      <c r="C209" s="78"/>
      <c r="D209" s="78"/>
      <c r="E209" s="78"/>
      <c r="F209" s="78"/>
      <c r="G209" s="78"/>
      <c r="H209" s="78"/>
      <c r="I209" s="78"/>
    </row>
    <row r="210" spans="1:9">
      <c r="A210" s="75"/>
      <c r="B210" s="78"/>
      <c r="C210" s="78"/>
      <c r="D210" s="78"/>
      <c r="E210" s="78"/>
      <c r="F210" s="78"/>
      <c r="G210" s="78"/>
      <c r="H210" s="78"/>
      <c r="I210" s="78"/>
    </row>
    <row r="211" spans="1:9">
      <c r="A211" s="75"/>
      <c r="B211" s="78"/>
      <c r="C211" s="78"/>
      <c r="D211" s="78"/>
      <c r="E211" s="78"/>
      <c r="F211" s="78"/>
      <c r="G211" s="78"/>
      <c r="H211" s="78"/>
      <c r="I211" s="78"/>
    </row>
    <row r="212" spans="1:9">
      <c r="A212" s="75"/>
      <c r="B212" s="78"/>
      <c r="C212" s="78"/>
      <c r="D212" s="78"/>
      <c r="E212" s="78"/>
      <c r="F212" s="78"/>
      <c r="G212" s="78"/>
      <c r="H212" s="78"/>
      <c r="I212" s="78"/>
    </row>
    <row r="213" spans="1:9">
      <c r="A213" s="75"/>
      <c r="B213" s="78"/>
      <c r="C213" s="78"/>
      <c r="D213" s="78"/>
      <c r="E213" s="78"/>
      <c r="F213" s="78"/>
      <c r="G213" s="78"/>
      <c r="H213" s="78"/>
      <c r="I213" s="78"/>
    </row>
    <row r="214" spans="1:9">
      <c r="A214" s="75"/>
      <c r="B214" s="78"/>
      <c r="C214" s="78"/>
      <c r="D214" s="78"/>
      <c r="E214" s="78"/>
      <c r="F214" s="78"/>
      <c r="G214" s="78"/>
      <c r="H214" s="78"/>
      <c r="I214" s="78"/>
    </row>
    <row r="215" spans="1:9">
      <c r="A215" s="75"/>
      <c r="B215" s="78"/>
      <c r="C215" s="78"/>
      <c r="D215" s="78"/>
      <c r="E215" s="78"/>
      <c r="F215" s="78"/>
      <c r="G215" s="78"/>
      <c r="H215" s="78"/>
      <c r="I215" s="78"/>
    </row>
    <row r="216" spans="1:9">
      <c r="A216" s="75"/>
      <c r="B216" s="78"/>
      <c r="C216" s="78"/>
      <c r="D216" s="78"/>
      <c r="E216" s="78"/>
      <c r="F216" s="78"/>
      <c r="G216" s="78"/>
      <c r="H216" s="78"/>
      <c r="I216" s="78"/>
    </row>
    <row r="217" spans="1:9">
      <c r="A217" s="75"/>
      <c r="B217" s="78"/>
      <c r="C217" s="78"/>
      <c r="D217" s="78"/>
      <c r="E217" s="78"/>
      <c r="F217" s="78"/>
      <c r="G217" s="78"/>
      <c r="H217" s="78"/>
      <c r="I217" s="78"/>
    </row>
    <row r="218" spans="1:9">
      <c r="A218" s="75"/>
      <c r="B218" s="78"/>
      <c r="C218" s="78"/>
      <c r="D218" s="78"/>
      <c r="E218" s="78"/>
      <c r="F218" s="78"/>
      <c r="G218" s="78"/>
      <c r="H218" s="78"/>
      <c r="I218" s="78"/>
    </row>
    <row r="219" spans="1:9">
      <c r="A219" s="75"/>
      <c r="B219" s="78"/>
      <c r="C219" s="78"/>
      <c r="D219" s="78"/>
      <c r="E219" s="78"/>
      <c r="F219" s="78"/>
      <c r="G219" s="78"/>
      <c r="H219" s="78"/>
      <c r="I219" s="78"/>
    </row>
    <row r="220" spans="1:9">
      <c r="A220" s="75"/>
      <c r="B220" s="78"/>
      <c r="C220" s="78"/>
      <c r="D220" s="78"/>
      <c r="E220" s="78"/>
      <c r="F220" s="78"/>
      <c r="G220" s="78"/>
      <c r="H220" s="78"/>
      <c r="I220" s="78"/>
    </row>
    <row r="221" spans="1:9">
      <c r="A221" s="75"/>
      <c r="B221" s="78"/>
      <c r="C221" s="78"/>
      <c r="D221" s="78"/>
      <c r="E221" s="78"/>
      <c r="F221" s="78"/>
      <c r="G221" s="78"/>
      <c r="H221" s="78"/>
      <c r="I221" s="78"/>
    </row>
    <row r="222" spans="1:9">
      <c r="A222" s="75"/>
      <c r="B222" s="78"/>
      <c r="C222" s="78"/>
      <c r="D222" s="78"/>
      <c r="E222" s="78"/>
      <c r="F222" s="78"/>
      <c r="G222" s="78"/>
      <c r="H222" s="78"/>
      <c r="I222" s="78"/>
    </row>
    <row r="223" spans="1:9">
      <c r="A223" s="75"/>
      <c r="B223" s="78"/>
      <c r="C223" s="78"/>
      <c r="D223" s="78"/>
      <c r="E223" s="78"/>
      <c r="F223" s="78"/>
      <c r="G223" s="78"/>
      <c r="H223" s="78"/>
      <c r="I223" s="78"/>
    </row>
    <row r="224" spans="1:9">
      <c r="A224" s="75"/>
      <c r="B224" s="78"/>
      <c r="C224" s="78"/>
      <c r="D224" s="78"/>
      <c r="E224" s="78"/>
      <c r="F224" s="78"/>
      <c r="G224" s="78"/>
      <c r="H224" s="78"/>
      <c r="I224" s="78"/>
    </row>
    <row r="225" spans="1:9">
      <c r="A225" s="75"/>
      <c r="B225" s="78"/>
      <c r="C225" s="78"/>
      <c r="D225" s="78"/>
      <c r="E225" s="78"/>
      <c r="F225" s="78"/>
      <c r="G225" s="78"/>
      <c r="H225" s="78"/>
      <c r="I225" s="78"/>
    </row>
    <row r="226" spans="1:9">
      <c r="A226" s="75"/>
      <c r="B226" s="78"/>
      <c r="C226" s="78"/>
      <c r="D226" s="78"/>
      <c r="E226" s="78"/>
      <c r="F226" s="78"/>
      <c r="G226" s="78"/>
      <c r="H226" s="78"/>
      <c r="I226" s="78"/>
    </row>
    <row r="227" spans="1:9">
      <c r="A227" s="75"/>
      <c r="B227" s="78"/>
      <c r="C227" s="78"/>
      <c r="D227" s="78"/>
      <c r="E227" s="78"/>
      <c r="F227" s="78"/>
      <c r="G227" s="78"/>
      <c r="H227" s="78"/>
      <c r="I227" s="78"/>
    </row>
    <row r="228" spans="1:9">
      <c r="A228" s="75"/>
      <c r="B228" s="78"/>
      <c r="C228" s="78"/>
      <c r="D228" s="78"/>
      <c r="E228" s="78"/>
      <c r="F228" s="78"/>
      <c r="G228" s="78"/>
      <c r="H228" s="78"/>
      <c r="I228" s="78"/>
    </row>
    <row r="229" spans="1:9">
      <c r="A229" s="75"/>
      <c r="B229" s="78"/>
      <c r="C229" s="78"/>
      <c r="D229" s="78"/>
      <c r="E229" s="78"/>
      <c r="F229" s="78"/>
      <c r="G229" s="78"/>
      <c r="H229" s="78"/>
      <c r="I229" s="78"/>
    </row>
    <row r="230" spans="1:9">
      <c r="A230" s="75"/>
      <c r="B230" s="78"/>
      <c r="C230" s="78"/>
      <c r="D230" s="78"/>
      <c r="E230" s="78"/>
      <c r="F230" s="78"/>
      <c r="G230" s="78"/>
      <c r="H230" s="78"/>
      <c r="I230" s="78"/>
    </row>
    <row r="231" spans="1:9">
      <c r="A231" s="75"/>
      <c r="B231" s="78"/>
      <c r="C231" s="78"/>
      <c r="D231" s="78"/>
      <c r="E231" s="78"/>
      <c r="F231" s="78"/>
      <c r="G231" s="78"/>
      <c r="H231" s="78"/>
      <c r="I231" s="78"/>
    </row>
    <row r="232" spans="1:9">
      <c r="A232" s="75"/>
      <c r="B232" s="78"/>
      <c r="C232" s="78"/>
      <c r="D232" s="78"/>
      <c r="E232" s="78"/>
      <c r="F232" s="78"/>
      <c r="G232" s="78"/>
      <c r="H232" s="78"/>
      <c r="I232" s="78"/>
    </row>
    <row r="233" spans="1:9">
      <c r="A233" s="75"/>
      <c r="B233" s="78"/>
      <c r="C233" s="78"/>
      <c r="D233" s="78"/>
      <c r="E233" s="78"/>
      <c r="F233" s="78"/>
      <c r="G233" s="78"/>
      <c r="H233" s="78"/>
      <c r="I233" s="78"/>
    </row>
    <row r="234" spans="1:9">
      <c r="A234" s="75"/>
      <c r="B234" s="78"/>
      <c r="C234" s="78"/>
      <c r="D234" s="78"/>
      <c r="E234" s="78"/>
      <c r="F234" s="78"/>
      <c r="G234" s="78"/>
      <c r="H234" s="78"/>
      <c r="I234" s="78"/>
    </row>
    <row r="235" spans="1:9">
      <c r="A235" s="75"/>
      <c r="B235" s="78"/>
      <c r="C235" s="78"/>
      <c r="D235" s="78"/>
      <c r="E235" s="78"/>
      <c r="F235" s="78"/>
      <c r="G235" s="78"/>
      <c r="H235" s="78"/>
      <c r="I235" s="78"/>
    </row>
    <row r="236" spans="1:9">
      <c r="A236" s="75"/>
      <c r="B236" s="78"/>
      <c r="C236" s="78"/>
      <c r="D236" s="78"/>
      <c r="E236" s="78"/>
      <c r="F236" s="78"/>
      <c r="G236" s="78"/>
      <c r="H236" s="78"/>
      <c r="I236" s="78"/>
    </row>
    <row r="237" spans="1:9">
      <c r="A237" s="75"/>
      <c r="B237" s="78"/>
      <c r="C237" s="78"/>
      <c r="D237" s="78"/>
      <c r="E237" s="78"/>
      <c r="F237" s="78"/>
      <c r="G237" s="78"/>
      <c r="H237" s="78"/>
      <c r="I237" s="78"/>
    </row>
    <row r="238" spans="1:9">
      <c r="A238" s="75"/>
      <c r="B238" s="78"/>
      <c r="C238" s="78"/>
      <c r="D238" s="78"/>
      <c r="E238" s="78"/>
      <c r="F238" s="78"/>
      <c r="G238" s="78"/>
      <c r="H238" s="78"/>
      <c r="I238" s="78"/>
    </row>
    <row r="239" spans="1:9">
      <c r="A239" s="75"/>
      <c r="B239" s="78"/>
      <c r="C239" s="78"/>
      <c r="D239" s="78"/>
      <c r="E239" s="78"/>
      <c r="F239" s="78"/>
      <c r="G239" s="78"/>
      <c r="H239" s="78"/>
      <c r="I239" s="78"/>
    </row>
    <row r="240" spans="1:9">
      <c r="A240" s="75"/>
      <c r="B240" s="78"/>
      <c r="C240" s="78"/>
      <c r="D240" s="78"/>
      <c r="E240" s="78"/>
      <c r="F240" s="78"/>
      <c r="G240" s="78"/>
      <c r="H240" s="78"/>
      <c r="I240" s="78"/>
    </row>
    <row r="241" spans="1:9">
      <c r="A241" s="75"/>
      <c r="B241" s="78"/>
      <c r="C241" s="78"/>
      <c r="D241" s="78"/>
      <c r="E241" s="78"/>
      <c r="F241" s="78"/>
      <c r="G241" s="78"/>
      <c r="H241" s="78"/>
      <c r="I241" s="78"/>
    </row>
    <row r="242" spans="1:9">
      <c r="A242" s="75"/>
      <c r="B242" s="78"/>
      <c r="C242" s="78"/>
      <c r="D242" s="78"/>
      <c r="E242" s="78"/>
      <c r="F242" s="78"/>
      <c r="G242" s="78"/>
      <c r="H242" s="78"/>
      <c r="I242" s="78"/>
    </row>
    <row r="243" spans="1:9">
      <c r="A243" s="75"/>
      <c r="B243" s="78"/>
      <c r="C243" s="78"/>
      <c r="D243" s="78"/>
      <c r="E243" s="78"/>
      <c r="F243" s="78"/>
      <c r="G243" s="78"/>
      <c r="H243" s="78"/>
      <c r="I243" s="78"/>
    </row>
    <row r="244" spans="1:9">
      <c r="A244" s="75"/>
      <c r="B244" s="78"/>
      <c r="C244" s="78"/>
      <c r="D244" s="78"/>
      <c r="E244" s="78"/>
      <c r="F244" s="78"/>
      <c r="G244" s="78"/>
      <c r="H244" s="78"/>
      <c r="I244" s="78"/>
    </row>
    <row r="245" spans="1:9">
      <c r="A245" s="75"/>
      <c r="B245" s="78"/>
      <c r="C245" s="78"/>
      <c r="D245" s="78"/>
      <c r="E245" s="78"/>
      <c r="F245" s="78"/>
      <c r="G245" s="78"/>
      <c r="H245" s="78"/>
      <c r="I245" s="78"/>
    </row>
    <row r="246" spans="1:9">
      <c r="A246" s="75"/>
      <c r="B246" s="78"/>
      <c r="C246" s="78"/>
      <c r="D246" s="78"/>
      <c r="E246" s="78"/>
      <c r="F246" s="78"/>
      <c r="G246" s="78"/>
      <c r="H246" s="78"/>
      <c r="I246" s="78"/>
    </row>
    <row r="247" spans="1:9">
      <c r="A247" s="75"/>
      <c r="B247" s="78"/>
      <c r="C247" s="78"/>
      <c r="D247" s="78"/>
      <c r="E247" s="78"/>
      <c r="F247" s="78"/>
      <c r="G247" s="78"/>
      <c r="H247" s="78"/>
      <c r="I247" s="78"/>
    </row>
    <row r="248" spans="1:9">
      <c r="A248" s="75"/>
      <c r="B248" s="78"/>
      <c r="C248" s="78"/>
      <c r="D248" s="78"/>
      <c r="E248" s="78"/>
      <c r="F248" s="78"/>
      <c r="G248" s="78"/>
      <c r="H248" s="78"/>
      <c r="I248" s="78"/>
    </row>
    <row r="249" spans="1:9">
      <c r="A249" s="75"/>
      <c r="B249" s="78"/>
      <c r="C249" s="78"/>
      <c r="D249" s="78"/>
      <c r="E249" s="78"/>
      <c r="F249" s="78"/>
      <c r="G249" s="78"/>
      <c r="H249" s="78"/>
      <c r="I249" s="78"/>
    </row>
    <row r="250" spans="1:9">
      <c r="A250" s="75"/>
      <c r="B250" s="78"/>
      <c r="C250" s="78"/>
      <c r="D250" s="78"/>
      <c r="E250" s="78"/>
      <c r="F250" s="78"/>
      <c r="G250" s="78"/>
      <c r="H250" s="78"/>
      <c r="I250" s="78"/>
    </row>
    <row r="251" spans="1:9">
      <c r="A251" s="75"/>
      <c r="B251" s="78"/>
      <c r="C251" s="78"/>
      <c r="D251" s="78"/>
      <c r="E251" s="78"/>
      <c r="F251" s="78"/>
      <c r="G251" s="78"/>
      <c r="H251" s="78"/>
      <c r="I251" s="78"/>
    </row>
    <row r="252" spans="1:9">
      <c r="A252" s="75"/>
      <c r="B252" s="78"/>
      <c r="C252" s="78"/>
      <c r="D252" s="78"/>
      <c r="E252" s="78"/>
      <c r="F252" s="78"/>
      <c r="G252" s="78"/>
      <c r="H252" s="78"/>
      <c r="I252" s="78"/>
    </row>
    <row r="253" spans="1:9">
      <c r="A253" s="75"/>
      <c r="B253" s="78"/>
      <c r="C253" s="78"/>
      <c r="D253" s="78"/>
      <c r="E253" s="78"/>
      <c r="F253" s="78"/>
      <c r="G253" s="78"/>
      <c r="H253" s="78"/>
      <c r="I253" s="78"/>
    </row>
    <row r="254" spans="1:9">
      <c r="A254" s="75"/>
      <c r="B254" s="78"/>
      <c r="C254" s="78"/>
      <c r="D254" s="78"/>
      <c r="E254" s="78"/>
      <c r="F254" s="78"/>
      <c r="G254" s="78"/>
      <c r="H254" s="78"/>
      <c r="I254" s="78"/>
    </row>
    <row r="255" spans="1:9">
      <c r="A255" s="75"/>
      <c r="B255" s="78"/>
      <c r="C255" s="78"/>
      <c r="D255" s="78"/>
      <c r="E255" s="78"/>
      <c r="F255" s="78"/>
      <c r="G255" s="78"/>
      <c r="H255" s="78"/>
      <c r="I255" s="78"/>
    </row>
    <row r="256" spans="1:9">
      <c r="A256" s="75"/>
      <c r="B256" s="78"/>
      <c r="C256" s="78"/>
      <c r="D256" s="78"/>
      <c r="E256" s="78"/>
      <c r="F256" s="78"/>
      <c r="G256" s="78"/>
      <c r="H256" s="78"/>
      <c r="I256" s="78"/>
    </row>
    <row r="257" spans="1:9">
      <c r="A257" s="75"/>
      <c r="B257" s="78"/>
      <c r="C257" s="78"/>
      <c r="D257" s="78"/>
      <c r="E257" s="78"/>
      <c r="F257" s="78"/>
      <c r="G257" s="78"/>
      <c r="H257" s="78"/>
      <c r="I257" s="78"/>
    </row>
    <row r="258" spans="1:9">
      <c r="A258" s="75"/>
      <c r="B258" s="78"/>
      <c r="C258" s="78"/>
      <c r="D258" s="78"/>
      <c r="E258" s="78"/>
      <c r="F258" s="78"/>
      <c r="G258" s="78"/>
      <c r="H258" s="78"/>
      <c r="I258" s="78"/>
    </row>
    <row r="259" spans="1:9">
      <c r="A259" s="75"/>
      <c r="B259" s="78"/>
      <c r="C259" s="78"/>
      <c r="D259" s="78"/>
      <c r="E259" s="78"/>
      <c r="F259" s="78"/>
      <c r="G259" s="78"/>
      <c r="H259" s="78"/>
      <c r="I259" s="78"/>
    </row>
    <row r="260" spans="1:9">
      <c r="A260" s="75"/>
      <c r="B260" s="78"/>
      <c r="C260" s="78"/>
      <c r="D260" s="78"/>
      <c r="E260" s="78"/>
      <c r="F260" s="78"/>
      <c r="G260" s="78"/>
      <c r="H260" s="78"/>
      <c r="I260" s="78"/>
    </row>
    <row r="261" spans="1:9">
      <c r="A261" s="75"/>
      <c r="B261" s="78"/>
      <c r="C261" s="78"/>
      <c r="D261" s="78"/>
      <c r="E261" s="78"/>
      <c r="F261" s="78"/>
      <c r="G261" s="78"/>
      <c r="H261" s="78"/>
      <c r="I261" s="78"/>
    </row>
    <row r="262" spans="1:9">
      <c r="A262" s="75"/>
      <c r="B262" s="78"/>
      <c r="C262" s="78"/>
      <c r="D262" s="78"/>
      <c r="E262" s="78"/>
      <c r="F262" s="78"/>
      <c r="G262" s="78"/>
      <c r="H262" s="78"/>
      <c r="I262" s="78"/>
    </row>
    <row r="263" spans="1:9">
      <c r="A263" s="75"/>
      <c r="B263" s="78"/>
      <c r="C263" s="78"/>
      <c r="D263" s="78"/>
      <c r="E263" s="78"/>
      <c r="F263" s="78"/>
      <c r="G263" s="78"/>
      <c r="H263" s="78"/>
      <c r="I263" s="78"/>
    </row>
    <row r="264" spans="1:9">
      <c r="A264" s="75"/>
      <c r="B264" s="78"/>
      <c r="C264" s="78"/>
      <c r="D264" s="78"/>
      <c r="E264" s="78"/>
      <c r="F264" s="78"/>
      <c r="G264" s="78"/>
      <c r="H264" s="78"/>
      <c r="I264" s="78"/>
    </row>
    <row r="265" spans="1:9">
      <c r="A265" s="75"/>
      <c r="B265" s="78"/>
      <c r="C265" s="78"/>
      <c r="D265" s="78"/>
      <c r="E265" s="78"/>
      <c r="F265" s="78"/>
      <c r="G265" s="78"/>
      <c r="H265" s="78"/>
      <c r="I265" s="78"/>
    </row>
    <row r="266" spans="1:9">
      <c r="A266" s="75"/>
      <c r="B266" s="78"/>
      <c r="C266" s="78"/>
      <c r="D266" s="78"/>
      <c r="E266" s="78"/>
      <c r="F266" s="78"/>
      <c r="G266" s="78"/>
      <c r="H266" s="78"/>
      <c r="I266" s="78"/>
    </row>
    <row r="267" spans="1:9">
      <c r="A267" s="75"/>
      <c r="B267" s="78"/>
      <c r="C267" s="78"/>
      <c r="D267" s="78"/>
      <c r="E267" s="78"/>
      <c r="F267" s="78"/>
      <c r="G267" s="78"/>
      <c r="H267" s="78"/>
      <c r="I267" s="78"/>
    </row>
    <row r="268" spans="1:9">
      <c r="A268" s="75"/>
      <c r="B268" s="78"/>
      <c r="C268" s="78"/>
      <c r="D268" s="78"/>
      <c r="E268" s="78"/>
      <c r="F268" s="78"/>
      <c r="G268" s="78"/>
      <c r="H268" s="78"/>
      <c r="I268" s="78"/>
    </row>
    <row r="269" spans="1:9">
      <c r="A269" s="75"/>
      <c r="B269" s="78"/>
      <c r="C269" s="78"/>
      <c r="D269" s="78"/>
      <c r="E269" s="78"/>
      <c r="F269" s="78"/>
      <c r="G269" s="78"/>
      <c r="H269" s="78"/>
      <c r="I269" s="78"/>
    </row>
    <row r="270" spans="1:9">
      <c r="A270" s="75"/>
      <c r="B270" s="78"/>
      <c r="C270" s="78"/>
      <c r="D270" s="78"/>
      <c r="E270" s="78"/>
      <c r="F270" s="78"/>
      <c r="G270" s="78"/>
      <c r="H270" s="78"/>
      <c r="I270" s="78"/>
    </row>
    <row r="271" spans="1:9">
      <c r="A271" s="75"/>
      <c r="B271" s="78"/>
      <c r="C271" s="78"/>
      <c r="D271" s="78"/>
      <c r="E271" s="78"/>
      <c r="F271" s="78"/>
      <c r="G271" s="78"/>
      <c r="H271" s="78"/>
      <c r="I271" s="78"/>
    </row>
    <row r="272" spans="1:9">
      <c r="A272" s="75"/>
      <c r="B272" s="78"/>
      <c r="C272" s="78"/>
      <c r="D272" s="78"/>
      <c r="E272" s="78"/>
      <c r="F272" s="78"/>
      <c r="G272" s="78"/>
      <c r="H272" s="78"/>
      <c r="I272" s="78"/>
    </row>
    <row r="273" spans="1:9">
      <c r="A273" s="75"/>
      <c r="B273" s="78"/>
      <c r="C273" s="78"/>
      <c r="D273" s="78"/>
      <c r="E273" s="78"/>
      <c r="F273" s="78"/>
      <c r="G273" s="78"/>
      <c r="H273" s="78"/>
      <c r="I273" s="78"/>
    </row>
    <row r="274" spans="1:9">
      <c r="A274" s="75"/>
      <c r="B274" s="78"/>
      <c r="C274" s="78"/>
      <c r="D274" s="78"/>
      <c r="E274" s="78"/>
      <c r="F274" s="78"/>
      <c r="G274" s="78"/>
      <c r="H274" s="78"/>
      <c r="I274" s="78"/>
    </row>
    <row r="275" spans="1:9">
      <c r="A275" s="75"/>
      <c r="B275" s="78"/>
      <c r="C275" s="78"/>
      <c r="D275" s="78"/>
      <c r="E275" s="78"/>
      <c r="F275" s="78"/>
      <c r="G275" s="78"/>
      <c r="H275" s="78"/>
      <c r="I275" s="78"/>
    </row>
    <row r="276" spans="1:9">
      <c r="A276" s="75"/>
      <c r="B276" s="78"/>
      <c r="C276" s="78"/>
      <c r="D276" s="78"/>
      <c r="E276" s="78"/>
      <c r="F276" s="78"/>
      <c r="G276" s="78"/>
      <c r="H276" s="78"/>
      <c r="I276" s="78"/>
    </row>
    <row r="277" spans="1:9">
      <c r="A277" s="75"/>
      <c r="B277" s="78"/>
      <c r="C277" s="78"/>
      <c r="D277" s="78"/>
      <c r="E277" s="78"/>
      <c r="F277" s="78"/>
      <c r="G277" s="78"/>
      <c r="H277" s="78"/>
      <c r="I277" s="78"/>
    </row>
    <row r="278" spans="1:9">
      <c r="A278" s="75"/>
      <c r="B278" s="78"/>
      <c r="C278" s="78"/>
      <c r="D278" s="78"/>
      <c r="E278" s="78"/>
      <c r="F278" s="78"/>
      <c r="G278" s="78"/>
      <c r="H278" s="78"/>
      <c r="I278" s="78"/>
    </row>
    <row r="279" spans="1:9">
      <c r="A279" s="75"/>
      <c r="B279" s="78"/>
      <c r="C279" s="78"/>
      <c r="D279" s="78"/>
      <c r="E279" s="78"/>
      <c r="F279" s="78"/>
      <c r="G279" s="78"/>
      <c r="H279" s="78"/>
      <c r="I279" s="78"/>
    </row>
    <row r="280" spans="1:9">
      <c r="A280" s="75"/>
      <c r="B280" s="78"/>
      <c r="C280" s="78"/>
      <c r="D280" s="78"/>
      <c r="E280" s="78"/>
      <c r="F280" s="78"/>
      <c r="G280" s="78"/>
      <c r="H280" s="78"/>
      <c r="I280" s="78"/>
    </row>
    <row r="281" spans="1:9">
      <c r="A281" s="75"/>
      <c r="B281" s="78"/>
      <c r="C281" s="78"/>
      <c r="D281" s="78"/>
      <c r="E281" s="78"/>
      <c r="F281" s="78"/>
      <c r="G281" s="78"/>
      <c r="H281" s="78"/>
      <c r="I281" s="78"/>
    </row>
    <row r="282" spans="1:9">
      <c r="A282" s="75"/>
      <c r="B282" s="78"/>
      <c r="C282" s="78"/>
      <c r="D282" s="78"/>
      <c r="E282" s="78"/>
      <c r="F282" s="78"/>
      <c r="G282" s="78"/>
      <c r="H282" s="78"/>
      <c r="I282" s="78"/>
    </row>
    <row r="283" spans="1:9">
      <c r="A283" s="75"/>
      <c r="B283" s="78"/>
      <c r="C283" s="78"/>
      <c r="D283" s="78"/>
      <c r="E283" s="78"/>
      <c r="F283" s="78"/>
      <c r="G283" s="78"/>
      <c r="H283" s="78"/>
      <c r="I283" s="78"/>
    </row>
    <row r="284" spans="1:9">
      <c r="A284" s="75"/>
      <c r="B284" s="78"/>
      <c r="C284" s="78"/>
      <c r="D284" s="78"/>
      <c r="E284" s="78"/>
      <c r="F284" s="78"/>
      <c r="G284" s="78"/>
      <c r="H284" s="78"/>
      <c r="I284" s="78"/>
    </row>
    <row r="285" spans="1:9">
      <c r="A285" s="75"/>
      <c r="B285" s="78"/>
      <c r="C285" s="78"/>
      <c r="D285" s="78"/>
      <c r="E285" s="78"/>
      <c r="F285" s="78"/>
      <c r="G285" s="78"/>
      <c r="H285" s="78"/>
      <c r="I285" s="78"/>
    </row>
    <row r="286" spans="1:9">
      <c r="A286" s="75"/>
      <c r="B286" s="78"/>
      <c r="C286" s="78"/>
      <c r="D286" s="78"/>
      <c r="E286" s="78"/>
      <c r="F286" s="78"/>
      <c r="G286" s="78"/>
      <c r="H286" s="78"/>
      <c r="I286" s="78"/>
    </row>
    <row r="287" spans="1:9">
      <c r="A287" s="75"/>
      <c r="B287" s="78"/>
      <c r="C287" s="78"/>
      <c r="D287" s="78"/>
      <c r="E287" s="78"/>
      <c r="F287" s="78"/>
      <c r="G287" s="78"/>
      <c r="H287" s="78"/>
      <c r="I287" s="78"/>
    </row>
    <row r="288" spans="1:9">
      <c r="A288" s="75"/>
      <c r="B288" s="78"/>
      <c r="C288" s="78"/>
      <c r="D288" s="78"/>
      <c r="E288" s="78"/>
      <c r="F288" s="78"/>
      <c r="G288" s="78"/>
      <c r="H288" s="78"/>
      <c r="I288" s="78"/>
    </row>
    <row r="289" spans="1:9">
      <c r="A289" s="75"/>
      <c r="B289" s="78"/>
      <c r="C289" s="78"/>
      <c r="D289" s="78"/>
      <c r="E289" s="78"/>
      <c r="F289" s="78"/>
      <c r="G289" s="78"/>
      <c r="H289" s="78"/>
      <c r="I289" s="78"/>
    </row>
    <row r="290" spans="1:9">
      <c r="A290" s="75"/>
      <c r="B290" s="78"/>
      <c r="C290" s="78"/>
      <c r="D290" s="78"/>
      <c r="E290" s="78"/>
      <c r="F290" s="78"/>
      <c r="G290" s="78"/>
      <c r="H290" s="78"/>
      <c r="I290" s="78"/>
    </row>
    <row r="291" spans="1:9">
      <c r="A291" s="75"/>
      <c r="B291" s="78"/>
      <c r="C291" s="78"/>
      <c r="D291" s="78"/>
      <c r="E291" s="78"/>
      <c r="F291" s="78"/>
      <c r="G291" s="78"/>
      <c r="H291" s="78"/>
      <c r="I291" s="78"/>
    </row>
    <row r="292" spans="1:9">
      <c r="A292" s="75"/>
      <c r="B292" s="78"/>
      <c r="C292" s="78"/>
      <c r="D292" s="78"/>
      <c r="E292" s="78"/>
      <c r="F292" s="78"/>
      <c r="G292" s="78"/>
      <c r="H292" s="78"/>
      <c r="I292" s="78"/>
    </row>
    <row r="293" spans="1:9">
      <c r="A293" s="75"/>
      <c r="B293" s="78"/>
      <c r="C293" s="78"/>
      <c r="D293" s="78"/>
      <c r="E293" s="78"/>
      <c r="F293" s="78"/>
      <c r="G293" s="78"/>
      <c r="H293" s="78"/>
      <c r="I293" s="78"/>
    </row>
    <row r="294" spans="1:9">
      <c r="A294" s="75"/>
      <c r="B294" s="78"/>
      <c r="C294" s="78"/>
      <c r="D294" s="78"/>
      <c r="E294" s="78"/>
      <c r="F294" s="78"/>
      <c r="G294" s="78"/>
      <c r="H294" s="78"/>
      <c r="I294" s="78"/>
    </row>
    <row r="295" spans="1:9">
      <c r="A295" s="75"/>
      <c r="B295" s="78"/>
      <c r="C295" s="78"/>
      <c r="D295" s="78"/>
      <c r="E295" s="78"/>
      <c r="F295" s="78"/>
      <c r="G295" s="78"/>
      <c r="H295" s="78"/>
      <c r="I295" s="78"/>
    </row>
    <row r="296" spans="1:9">
      <c r="A296" s="75"/>
      <c r="B296" s="78"/>
      <c r="C296" s="78"/>
      <c r="D296" s="78"/>
      <c r="E296" s="78"/>
      <c r="F296" s="78"/>
      <c r="G296" s="78"/>
      <c r="H296" s="78"/>
      <c r="I296" s="78"/>
    </row>
    <row r="297" spans="1:9">
      <c r="A297" s="75"/>
      <c r="B297" s="78"/>
      <c r="C297" s="78"/>
      <c r="D297" s="78"/>
      <c r="E297" s="78"/>
      <c r="F297" s="78"/>
      <c r="G297" s="78"/>
      <c r="H297" s="78"/>
      <c r="I297" s="78"/>
    </row>
    <row r="298" spans="1:9">
      <c r="A298" s="75"/>
      <c r="B298" s="78"/>
      <c r="C298" s="78"/>
      <c r="D298" s="78"/>
      <c r="E298" s="78"/>
      <c r="F298" s="78"/>
      <c r="G298" s="78"/>
      <c r="H298" s="78"/>
      <c r="I298" s="78"/>
    </row>
    <row r="299" spans="1:9">
      <c r="A299" s="75"/>
      <c r="B299" s="78"/>
      <c r="C299" s="78"/>
      <c r="D299" s="78"/>
      <c r="E299" s="78"/>
      <c r="F299" s="78"/>
      <c r="G299" s="78"/>
      <c r="H299" s="78"/>
      <c r="I299" s="78"/>
    </row>
    <row r="300" spans="1:9">
      <c r="A300" s="75"/>
      <c r="B300" s="78"/>
      <c r="C300" s="78"/>
      <c r="D300" s="78"/>
      <c r="E300" s="78"/>
      <c r="F300" s="78"/>
      <c r="G300" s="78"/>
      <c r="H300" s="78"/>
      <c r="I300" s="78"/>
    </row>
    <row r="301" spans="1:9">
      <c r="A301" s="75"/>
      <c r="B301" s="78"/>
      <c r="C301" s="78"/>
      <c r="D301" s="78"/>
      <c r="E301" s="78"/>
      <c r="F301" s="78"/>
      <c r="G301" s="78"/>
      <c r="H301" s="78"/>
      <c r="I301" s="78"/>
    </row>
  </sheetData>
  <phoneticPr fontId="9" type="noConversion"/>
  <pageMargins left="0.75" right="0.75" top="1" bottom="1" header="0.5" footer="0.5"/>
  <pageSetup scale="95" orientation="portrait" horizontalDpi="4294967292" verticalDpi="4294967292"/>
  <headerFooter>
    <oddHeader>&amp;C&amp;"Calibri,Regular"&amp;K000000DAY IN THE LIFE OF THE HUDSON OCTOBER 4, 2012 _x000D_STANDARDIZED SALINITY</oddHeader>
    <oddFooter>&amp;R&amp;"Calibri,Regular"&amp;K000000&amp;P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workbookViewId="0">
      <selection activeCell="A13" sqref="A12:XFD13"/>
    </sheetView>
  </sheetViews>
  <sheetFormatPr baseColWidth="10" defaultRowHeight="15" x14ac:dyDescent="0"/>
  <cols>
    <col min="1" max="1" width="11" customWidth="1"/>
    <col min="2" max="3" width="4.33203125" customWidth="1"/>
    <col min="4" max="4" width="5.1640625" customWidth="1"/>
    <col min="5" max="5" width="3.83203125" customWidth="1"/>
    <col min="6" max="6" width="4.6640625" customWidth="1"/>
    <col min="7" max="7" width="4.83203125" customWidth="1"/>
    <col min="8" max="8" width="5.1640625" customWidth="1"/>
    <col min="9" max="9" width="4.33203125" customWidth="1"/>
    <col min="10" max="11" width="4.6640625" customWidth="1"/>
    <col min="12" max="12" width="5" customWidth="1"/>
    <col min="13" max="13" width="6.1640625" customWidth="1"/>
    <col min="14" max="14" width="5" customWidth="1"/>
    <col min="15" max="15" width="4.5" customWidth="1"/>
    <col min="16" max="16" width="3.6640625" customWidth="1"/>
    <col min="17" max="17" width="4" customWidth="1"/>
    <col min="18" max="18" width="4.83203125" customWidth="1"/>
    <col min="19" max="19" width="3.1640625" customWidth="1"/>
    <col min="20" max="20" width="4.83203125" customWidth="1"/>
    <col min="21" max="21" width="4.5" customWidth="1"/>
    <col min="22" max="22" width="4.33203125" customWidth="1"/>
    <col min="23" max="23" width="3.33203125" customWidth="1"/>
    <col min="24" max="24" width="4.5" customWidth="1"/>
    <col min="25" max="25" width="4.83203125" customWidth="1"/>
    <col min="26" max="26" width="4" customWidth="1"/>
    <col min="27" max="27" width="4.1640625" customWidth="1"/>
  </cols>
  <sheetData>
    <row r="1" spans="1:27" ht="118">
      <c r="A1" t="s">
        <v>257</v>
      </c>
      <c r="B1" s="52" t="s">
        <v>233</v>
      </c>
      <c r="C1" s="52" t="s">
        <v>2</v>
      </c>
      <c r="D1" s="52" t="s">
        <v>234</v>
      </c>
      <c r="E1" s="52" t="s">
        <v>235</v>
      </c>
      <c r="F1" s="52" t="s">
        <v>236</v>
      </c>
      <c r="G1" s="52" t="s">
        <v>237</v>
      </c>
      <c r="H1" s="52" t="s">
        <v>238</v>
      </c>
      <c r="I1" s="52" t="s">
        <v>239</v>
      </c>
      <c r="J1" s="52" t="s">
        <v>240</v>
      </c>
      <c r="K1" s="52" t="s">
        <v>241</v>
      </c>
      <c r="L1" s="52" t="s">
        <v>242</v>
      </c>
      <c r="M1" s="52" t="s">
        <v>243</v>
      </c>
      <c r="N1" s="52" t="s">
        <v>244</v>
      </c>
      <c r="O1" s="52" t="s">
        <v>245</v>
      </c>
      <c r="P1" s="52" t="s">
        <v>246</v>
      </c>
      <c r="Q1" s="52" t="s">
        <v>247</v>
      </c>
      <c r="R1" s="52" t="s">
        <v>248</v>
      </c>
      <c r="S1" s="52" t="s">
        <v>249</v>
      </c>
      <c r="T1" s="52" t="s">
        <v>250</v>
      </c>
      <c r="U1" s="52" t="s">
        <v>251</v>
      </c>
      <c r="V1" s="52" t="s">
        <v>252</v>
      </c>
      <c r="W1" s="52" t="s">
        <v>253</v>
      </c>
      <c r="X1" s="52" t="s">
        <v>254</v>
      </c>
      <c r="Y1" s="52" t="s">
        <v>255</v>
      </c>
      <c r="Z1" s="52" t="s">
        <v>256</v>
      </c>
      <c r="AA1" s="52" t="s">
        <v>265</v>
      </c>
    </row>
    <row r="2" spans="1:27">
      <c r="A2">
        <v>305</v>
      </c>
    </row>
    <row r="3" spans="1:27">
      <c r="A3">
        <v>153</v>
      </c>
      <c r="B3" t="s">
        <v>263</v>
      </c>
      <c r="C3" t="s">
        <v>264</v>
      </c>
      <c r="D3" t="s">
        <v>263</v>
      </c>
      <c r="F3" t="s">
        <v>263</v>
      </c>
    </row>
    <row r="4" spans="1:27">
      <c r="A4">
        <v>123</v>
      </c>
    </row>
    <row r="5" spans="1:27">
      <c r="A5">
        <v>115</v>
      </c>
      <c r="B5" t="s">
        <v>264</v>
      </c>
      <c r="C5" t="s">
        <v>264</v>
      </c>
      <c r="F5" t="s">
        <v>264</v>
      </c>
      <c r="G5" t="s">
        <v>264</v>
      </c>
      <c r="H5" t="s">
        <v>264</v>
      </c>
      <c r="I5" t="s">
        <v>264</v>
      </c>
      <c r="J5" t="s">
        <v>264</v>
      </c>
      <c r="K5" t="s">
        <v>264</v>
      </c>
      <c r="L5" t="s">
        <v>264</v>
      </c>
    </row>
    <row r="6" spans="1:27">
      <c r="A6">
        <v>96.5</v>
      </c>
    </row>
    <row r="7" spans="1:27">
      <c r="A7">
        <v>92</v>
      </c>
      <c r="B7" t="s">
        <v>264</v>
      </c>
      <c r="F7" t="s">
        <v>264</v>
      </c>
      <c r="G7" t="s">
        <v>264</v>
      </c>
      <c r="H7" t="s">
        <v>264</v>
      </c>
      <c r="M7" t="s">
        <v>264</v>
      </c>
    </row>
    <row r="8" spans="1:27">
      <c r="A8">
        <v>90</v>
      </c>
      <c r="O8" t="s">
        <v>264</v>
      </c>
      <c r="Q8" t="s">
        <v>264</v>
      </c>
    </row>
    <row r="9" spans="1:27">
      <c r="A9">
        <v>87</v>
      </c>
      <c r="B9" t="s">
        <v>264</v>
      </c>
      <c r="H9" t="s">
        <v>264</v>
      </c>
      <c r="I9" t="s">
        <v>264</v>
      </c>
      <c r="M9" t="s">
        <v>264</v>
      </c>
      <c r="N9" t="s">
        <v>264</v>
      </c>
      <c r="Q9" t="s">
        <v>264</v>
      </c>
    </row>
    <row r="10" spans="1:27">
      <c r="A10">
        <v>76</v>
      </c>
      <c r="B10" t="s">
        <v>264</v>
      </c>
      <c r="D10" t="s">
        <v>264</v>
      </c>
      <c r="F10" t="s">
        <v>264</v>
      </c>
      <c r="I10" t="s">
        <v>264</v>
      </c>
      <c r="K10" t="s">
        <v>264</v>
      </c>
      <c r="O10" t="s">
        <v>264</v>
      </c>
      <c r="Q10" t="s">
        <v>264</v>
      </c>
    </row>
    <row r="11" spans="1:27">
      <c r="A11">
        <v>59</v>
      </c>
      <c r="B11" t="s">
        <v>264</v>
      </c>
      <c r="G11" t="s">
        <v>264</v>
      </c>
      <c r="H11" t="s">
        <v>264</v>
      </c>
      <c r="I11" t="s">
        <v>264</v>
      </c>
      <c r="K11" t="s">
        <v>264</v>
      </c>
      <c r="P11" t="s">
        <v>264</v>
      </c>
    </row>
    <row r="12" spans="1:27">
      <c r="A12">
        <v>57</v>
      </c>
      <c r="B12" t="s">
        <v>264</v>
      </c>
      <c r="D12" t="s">
        <v>264</v>
      </c>
      <c r="E12" t="s">
        <v>264</v>
      </c>
      <c r="G12" t="s">
        <v>264</v>
      </c>
      <c r="H12" t="s">
        <v>264</v>
      </c>
      <c r="I12" t="s">
        <v>264</v>
      </c>
      <c r="K12" t="s">
        <v>264</v>
      </c>
    </row>
    <row r="13" spans="1:27">
      <c r="A13">
        <v>25</v>
      </c>
      <c r="H13" t="s">
        <v>264</v>
      </c>
      <c r="Q13" t="s">
        <v>264</v>
      </c>
      <c r="R13" t="s">
        <v>264</v>
      </c>
      <c r="S13" t="s">
        <v>264</v>
      </c>
      <c r="AA13" t="s">
        <v>264</v>
      </c>
    </row>
    <row r="14" spans="1:27">
      <c r="A14">
        <v>3</v>
      </c>
    </row>
    <row r="15" spans="1:27">
      <c r="A15" t="s">
        <v>261</v>
      </c>
      <c r="T15" t="s">
        <v>264</v>
      </c>
      <c r="U15" t="s">
        <v>264</v>
      </c>
      <c r="AA15" t="s">
        <v>264</v>
      </c>
    </row>
    <row r="16" spans="1:27">
      <c r="A16" t="s">
        <v>262</v>
      </c>
      <c r="V16" t="s">
        <v>264</v>
      </c>
      <c r="W16" t="s">
        <v>264</v>
      </c>
      <c r="AA16" t="s">
        <v>264</v>
      </c>
    </row>
    <row r="17" spans="1:27">
      <c r="A17" t="s">
        <v>258</v>
      </c>
      <c r="Q17" t="s">
        <v>264</v>
      </c>
      <c r="T17" t="s">
        <v>264</v>
      </c>
      <c r="X17" t="s">
        <v>264</v>
      </c>
      <c r="Y17" t="s">
        <v>264</v>
      </c>
    </row>
    <row r="18" spans="1:27">
      <c r="A18" t="s">
        <v>259</v>
      </c>
      <c r="Z18" t="s">
        <v>264</v>
      </c>
      <c r="AA18" t="s">
        <v>264</v>
      </c>
    </row>
    <row r="19" spans="1:27">
      <c r="A19" t="s">
        <v>260</v>
      </c>
      <c r="L19" t="s">
        <v>264</v>
      </c>
      <c r="Q19" t="s">
        <v>264</v>
      </c>
      <c r="Z19" t="s">
        <v>264</v>
      </c>
      <c r="AA19" t="s">
        <v>264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17" workbookViewId="0">
      <selection activeCell="A60" sqref="A60:XFD60"/>
    </sheetView>
  </sheetViews>
  <sheetFormatPr baseColWidth="10" defaultRowHeight="15" x14ac:dyDescent="0"/>
  <cols>
    <col min="2" max="2" width="8.1640625" customWidth="1"/>
    <col min="3" max="3" width="8.33203125" customWidth="1"/>
    <col min="4" max="4" width="7.83203125" customWidth="1"/>
    <col min="5" max="5" width="7.5" customWidth="1"/>
    <col min="6" max="6" width="7.6640625" customWidth="1"/>
    <col min="8" max="8" width="7.5" customWidth="1"/>
    <col min="9" max="9" width="4.83203125" customWidth="1"/>
    <col min="10" max="10" width="7.33203125" customWidth="1"/>
    <col min="11" max="11" width="11.6640625" customWidth="1"/>
  </cols>
  <sheetData>
    <row r="1" spans="1:11" ht="89" customHeight="1">
      <c r="A1" s="127" t="s">
        <v>299</v>
      </c>
      <c r="B1" s="128" t="s">
        <v>383</v>
      </c>
      <c r="C1" s="128" t="s">
        <v>300</v>
      </c>
      <c r="D1" s="129" t="s">
        <v>354</v>
      </c>
      <c r="E1" s="126" t="s">
        <v>301</v>
      </c>
      <c r="F1" s="126" t="s">
        <v>302</v>
      </c>
      <c r="G1" s="129" t="s">
        <v>303</v>
      </c>
      <c r="H1" s="126" t="s">
        <v>304</v>
      </c>
      <c r="I1" s="126" t="s">
        <v>305</v>
      </c>
      <c r="J1" s="126" t="s">
        <v>356</v>
      </c>
      <c r="K1" s="127" t="s">
        <v>360</v>
      </c>
    </row>
    <row r="2" spans="1:11">
      <c r="A2" s="19" t="s">
        <v>306</v>
      </c>
      <c r="B2" s="101">
        <v>300</v>
      </c>
      <c r="C2" s="31">
        <v>0.25</v>
      </c>
      <c r="D2" s="19"/>
      <c r="E2" s="19">
        <v>12</v>
      </c>
      <c r="F2" s="19"/>
      <c r="G2" s="19"/>
      <c r="H2" s="19"/>
      <c r="I2" s="19"/>
      <c r="J2" s="19"/>
      <c r="K2" s="19" t="s">
        <v>403</v>
      </c>
    </row>
    <row r="3" spans="1:11">
      <c r="A3" s="19" t="s">
        <v>307</v>
      </c>
      <c r="B3" s="121">
        <v>200</v>
      </c>
      <c r="C3" s="31">
        <v>0.45833333333333331</v>
      </c>
      <c r="D3" s="19">
        <v>7</v>
      </c>
      <c r="E3" s="19">
        <v>17</v>
      </c>
      <c r="F3" s="19">
        <v>75</v>
      </c>
      <c r="G3" s="19">
        <v>7.6</v>
      </c>
      <c r="H3" s="19"/>
      <c r="I3" s="19"/>
      <c r="J3" s="19"/>
      <c r="K3" s="19" t="s">
        <v>404</v>
      </c>
    </row>
    <row r="4" spans="1:11">
      <c r="A4" s="19" t="s">
        <v>308</v>
      </c>
      <c r="B4" s="121">
        <v>153</v>
      </c>
      <c r="C4" s="31">
        <v>0.4375</v>
      </c>
      <c r="D4" s="19">
        <v>8.3000000000000007</v>
      </c>
      <c r="E4" s="19">
        <v>17</v>
      </c>
      <c r="F4" s="19">
        <v>85</v>
      </c>
      <c r="G4" s="19">
        <v>6.3</v>
      </c>
      <c r="H4" s="19">
        <v>0.2</v>
      </c>
      <c r="I4" s="19"/>
      <c r="J4" s="19"/>
      <c r="K4" s="19"/>
    </row>
    <row r="5" spans="1:11">
      <c r="A5" s="19" t="s">
        <v>355</v>
      </c>
      <c r="B5" s="121">
        <v>152</v>
      </c>
      <c r="C5" s="31">
        <v>0.48958333333333331</v>
      </c>
      <c r="D5" s="19">
        <v>10.3</v>
      </c>
      <c r="E5" s="19">
        <v>18</v>
      </c>
      <c r="F5" s="19">
        <v>108</v>
      </c>
      <c r="G5" s="19">
        <v>7.5</v>
      </c>
      <c r="H5" s="19"/>
      <c r="I5" s="19"/>
      <c r="J5" s="19"/>
      <c r="K5" s="19"/>
    </row>
    <row r="6" spans="1:11">
      <c r="A6" s="105" t="s">
        <v>309</v>
      </c>
      <c r="B6" s="122">
        <v>145</v>
      </c>
      <c r="C6" s="106">
        <v>0.42708333333333331</v>
      </c>
      <c r="D6" s="77">
        <v>10</v>
      </c>
      <c r="E6" s="77">
        <v>16</v>
      </c>
      <c r="F6" s="77">
        <v>100</v>
      </c>
      <c r="G6" s="77">
        <v>6.5</v>
      </c>
      <c r="H6" s="77"/>
      <c r="I6" s="77"/>
      <c r="J6" s="77"/>
      <c r="K6" s="77"/>
    </row>
    <row r="7" spans="1:11">
      <c r="A7" s="19" t="s">
        <v>310</v>
      </c>
      <c r="B7" s="101">
        <v>144</v>
      </c>
      <c r="C7" s="31">
        <v>0.4375</v>
      </c>
      <c r="D7" s="19">
        <v>7.9</v>
      </c>
      <c r="E7" s="19">
        <v>15.3</v>
      </c>
      <c r="F7" s="19">
        <v>86</v>
      </c>
      <c r="G7" s="19">
        <v>7.4</v>
      </c>
      <c r="H7" s="19">
        <v>0.4</v>
      </c>
      <c r="I7" s="19">
        <v>2.5000000000000001E-2</v>
      </c>
      <c r="J7" s="19">
        <v>120</v>
      </c>
      <c r="K7" s="19"/>
    </row>
    <row r="8" spans="1:11">
      <c r="A8" s="19" t="s">
        <v>312</v>
      </c>
      <c r="B8" s="121">
        <v>133</v>
      </c>
      <c r="C8" s="31">
        <v>0.48958333333333331</v>
      </c>
      <c r="D8" s="19" t="s">
        <v>357</v>
      </c>
      <c r="E8" s="19">
        <v>17.77</v>
      </c>
      <c r="F8" s="19">
        <v>160</v>
      </c>
      <c r="G8" s="19">
        <v>7.8</v>
      </c>
      <c r="H8" s="19">
        <v>1</v>
      </c>
      <c r="I8" s="19"/>
      <c r="J8" s="19"/>
      <c r="K8" s="130" t="s">
        <v>405</v>
      </c>
    </row>
    <row r="9" spans="1:11">
      <c r="A9" s="19" t="s">
        <v>313</v>
      </c>
      <c r="B9" s="121">
        <v>127</v>
      </c>
      <c r="C9" s="31">
        <v>0.16666666666666666</v>
      </c>
      <c r="D9" s="19">
        <v>6</v>
      </c>
      <c r="E9" s="19">
        <v>19</v>
      </c>
      <c r="F9" s="19">
        <v>65</v>
      </c>
      <c r="G9" s="19">
        <v>8.3000000000000007</v>
      </c>
      <c r="H9" s="19">
        <v>0.27</v>
      </c>
      <c r="I9" s="19">
        <v>0.17</v>
      </c>
      <c r="J9" s="19">
        <v>60</v>
      </c>
      <c r="K9" s="19"/>
    </row>
    <row r="10" spans="1:11">
      <c r="A10" s="19" t="s">
        <v>314</v>
      </c>
      <c r="B10" s="121">
        <v>123</v>
      </c>
      <c r="C10" s="31">
        <v>0.45833333333333331</v>
      </c>
      <c r="D10" s="19">
        <v>7</v>
      </c>
      <c r="E10" s="19">
        <v>18.3</v>
      </c>
      <c r="F10" s="19"/>
      <c r="G10" s="43"/>
      <c r="H10" s="19"/>
      <c r="I10" s="19"/>
      <c r="J10" s="19"/>
      <c r="K10" s="43" t="s">
        <v>195</v>
      </c>
    </row>
    <row r="11" spans="1:11">
      <c r="A11" s="19" t="s">
        <v>315</v>
      </c>
      <c r="B11" s="121">
        <v>118</v>
      </c>
      <c r="C11" s="31">
        <v>0.45833333333333331</v>
      </c>
      <c r="D11" s="19">
        <v>5.7</v>
      </c>
      <c r="E11" s="19">
        <v>18.600000000000001</v>
      </c>
      <c r="F11" s="19">
        <v>60</v>
      </c>
      <c r="G11" s="19">
        <v>7.6</v>
      </c>
      <c r="H11" s="19"/>
      <c r="I11" s="19"/>
      <c r="J11" s="19"/>
      <c r="K11" s="19"/>
    </row>
    <row r="12" spans="1:11">
      <c r="A12" s="19" t="s">
        <v>316</v>
      </c>
      <c r="B12" s="121">
        <v>115</v>
      </c>
      <c r="C12" s="31">
        <v>0.41666666666666669</v>
      </c>
      <c r="D12" s="19">
        <v>7</v>
      </c>
      <c r="E12" s="19">
        <v>19.2</v>
      </c>
      <c r="F12" s="19"/>
      <c r="G12" s="19">
        <v>7</v>
      </c>
      <c r="H12" s="19"/>
      <c r="I12" s="19"/>
      <c r="J12" s="19"/>
      <c r="K12" s="19"/>
    </row>
    <row r="13" spans="1:11">
      <c r="A13" s="19" t="s">
        <v>317</v>
      </c>
      <c r="B13" s="121">
        <v>108</v>
      </c>
      <c r="C13" s="31">
        <v>0.41666666666666669</v>
      </c>
      <c r="D13" s="43"/>
      <c r="E13" s="19">
        <v>18</v>
      </c>
      <c r="F13" s="19"/>
      <c r="G13" s="19">
        <v>7</v>
      </c>
      <c r="H13" s="19">
        <v>1</v>
      </c>
      <c r="I13" s="19">
        <v>2</v>
      </c>
      <c r="J13" s="19"/>
      <c r="K13" s="43" t="s">
        <v>195</v>
      </c>
    </row>
    <row r="14" spans="1:11">
      <c r="A14" s="19" t="s">
        <v>318</v>
      </c>
      <c r="B14" s="121">
        <v>102</v>
      </c>
      <c r="C14" s="31">
        <v>0.48958333333333331</v>
      </c>
      <c r="D14" s="19">
        <v>7.8</v>
      </c>
      <c r="E14" s="19">
        <v>17</v>
      </c>
      <c r="F14" s="19">
        <v>80</v>
      </c>
      <c r="G14" s="19">
        <v>7</v>
      </c>
      <c r="H14" s="19"/>
      <c r="I14" s="19"/>
      <c r="J14" s="19"/>
      <c r="K14" s="19"/>
    </row>
    <row r="15" spans="1:11">
      <c r="A15" s="19" t="s">
        <v>319</v>
      </c>
      <c r="B15" s="121">
        <v>97</v>
      </c>
      <c r="C15" s="31">
        <v>0.39583333333333331</v>
      </c>
      <c r="D15" s="19">
        <v>11</v>
      </c>
      <c r="E15" s="19">
        <v>18</v>
      </c>
      <c r="F15" s="19">
        <v>118</v>
      </c>
      <c r="G15" s="19">
        <v>7.5</v>
      </c>
      <c r="H15" s="19">
        <v>1.2</v>
      </c>
      <c r="I15" s="19">
        <v>2.7</v>
      </c>
      <c r="J15" s="19">
        <v>118</v>
      </c>
      <c r="K15" s="19"/>
    </row>
    <row r="16" spans="1:11">
      <c r="A16" s="19" t="s">
        <v>320</v>
      </c>
      <c r="B16" s="121">
        <v>92</v>
      </c>
      <c r="C16" s="31">
        <v>0.52083333333333337</v>
      </c>
      <c r="D16" s="19">
        <v>2</v>
      </c>
      <c r="E16" s="19">
        <v>22</v>
      </c>
      <c r="F16" s="19">
        <v>20</v>
      </c>
      <c r="G16" s="19">
        <v>7</v>
      </c>
      <c r="H16" s="19">
        <v>0</v>
      </c>
      <c r="I16" s="19">
        <v>1</v>
      </c>
      <c r="J16" s="19"/>
      <c r="K16" s="19"/>
    </row>
    <row r="17" spans="1:11">
      <c r="A17" s="19" t="s">
        <v>358</v>
      </c>
      <c r="B17" s="121">
        <v>90</v>
      </c>
      <c r="C17" s="31">
        <v>0.44791666666666669</v>
      </c>
      <c r="D17" s="19">
        <v>8</v>
      </c>
      <c r="E17" s="19">
        <v>19</v>
      </c>
      <c r="F17" s="19">
        <v>85</v>
      </c>
      <c r="G17" s="43"/>
      <c r="H17" s="19"/>
      <c r="I17" s="19"/>
      <c r="J17" s="19"/>
      <c r="K17" s="43" t="s">
        <v>195</v>
      </c>
    </row>
    <row r="18" spans="1:11">
      <c r="A18" s="19" t="s">
        <v>321</v>
      </c>
      <c r="B18" s="121">
        <v>87</v>
      </c>
      <c r="C18" s="31">
        <v>0.44791666666666669</v>
      </c>
      <c r="D18" s="19">
        <v>11</v>
      </c>
      <c r="E18" s="19">
        <v>18</v>
      </c>
      <c r="F18" s="19">
        <v>115</v>
      </c>
      <c r="G18" s="19">
        <v>7.5</v>
      </c>
      <c r="H18" s="19"/>
      <c r="I18" s="19"/>
      <c r="J18" s="19"/>
      <c r="K18" s="19"/>
    </row>
    <row r="19" spans="1:11">
      <c r="A19" s="19" t="s">
        <v>322</v>
      </c>
      <c r="B19" s="123">
        <v>84.5</v>
      </c>
      <c r="C19" s="31">
        <v>0.41666666666666669</v>
      </c>
      <c r="D19" s="19">
        <v>7</v>
      </c>
      <c r="E19" s="19">
        <v>19</v>
      </c>
      <c r="F19" s="19">
        <v>70</v>
      </c>
      <c r="G19" s="19">
        <v>7.5</v>
      </c>
      <c r="H19" s="19"/>
      <c r="I19" s="19"/>
      <c r="J19" s="19"/>
      <c r="K19" s="19"/>
    </row>
    <row r="20" spans="1:11">
      <c r="A20" s="19" t="s">
        <v>359</v>
      </c>
      <c r="B20" s="121">
        <v>79</v>
      </c>
      <c r="C20" s="31">
        <v>0.41666666666666669</v>
      </c>
      <c r="D20" s="19">
        <v>8</v>
      </c>
      <c r="E20" s="19">
        <v>22</v>
      </c>
      <c r="F20" s="19">
        <v>93</v>
      </c>
      <c r="G20" s="19">
        <v>7.5</v>
      </c>
      <c r="H20" s="19"/>
      <c r="I20" s="19"/>
      <c r="J20" s="19"/>
      <c r="K20" s="19"/>
    </row>
    <row r="21" spans="1:11">
      <c r="A21" s="19" t="s">
        <v>323</v>
      </c>
      <c r="B21" s="101">
        <v>78</v>
      </c>
      <c r="C21" s="31">
        <v>0.4375</v>
      </c>
      <c r="D21" s="19">
        <v>4.5</v>
      </c>
      <c r="E21" s="19">
        <v>20</v>
      </c>
      <c r="F21" s="19">
        <v>42</v>
      </c>
      <c r="G21" s="19">
        <v>7.5</v>
      </c>
      <c r="H21" s="19"/>
      <c r="I21" s="19"/>
      <c r="J21" s="19"/>
      <c r="K21" s="19"/>
    </row>
    <row r="22" spans="1:11">
      <c r="A22" s="19" t="s">
        <v>324</v>
      </c>
      <c r="B22" s="121">
        <v>76</v>
      </c>
      <c r="C22" s="107">
        <v>0.4375</v>
      </c>
      <c r="D22" s="43"/>
      <c r="E22" s="43"/>
      <c r="F22" s="43"/>
      <c r="G22" s="19">
        <v>7.2</v>
      </c>
      <c r="H22" s="19"/>
      <c r="I22" s="19"/>
      <c r="J22" s="19"/>
      <c r="K22" s="43" t="s">
        <v>195</v>
      </c>
    </row>
    <row r="23" spans="1:11">
      <c r="A23" s="19" t="s">
        <v>325</v>
      </c>
      <c r="B23" s="101">
        <v>61.1</v>
      </c>
      <c r="C23" s="31">
        <v>0.45833333333333331</v>
      </c>
      <c r="D23" s="19">
        <v>9</v>
      </c>
      <c r="E23" s="19">
        <v>20</v>
      </c>
      <c r="F23" s="19">
        <v>95</v>
      </c>
      <c r="G23" s="19">
        <v>7.5</v>
      </c>
      <c r="H23" s="19" t="s">
        <v>361</v>
      </c>
      <c r="I23" s="19"/>
      <c r="J23" s="19"/>
      <c r="K23" s="19" t="s">
        <v>363</v>
      </c>
    </row>
    <row r="24" spans="1:11">
      <c r="A24" s="19" t="s">
        <v>326</v>
      </c>
      <c r="B24" s="101" t="s">
        <v>384</v>
      </c>
      <c r="C24" s="108">
        <v>0.45833333333333331</v>
      </c>
      <c r="D24" s="43"/>
      <c r="E24" s="43"/>
      <c r="F24" s="43"/>
      <c r="G24" s="19">
        <v>7.6</v>
      </c>
      <c r="H24" s="19"/>
      <c r="I24" s="19"/>
      <c r="J24" s="19"/>
      <c r="K24" s="43" t="s">
        <v>195</v>
      </c>
    </row>
    <row r="25" spans="1:11">
      <c r="A25" s="19" t="s">
        <v>327</v>
      </c>
      <c r="B25" s="102" t="s">
        <v>385</v>
      </c>
      <c r="C25" s="31">
        <v>7.2916666666666671E-2</v>
      </c>
      <c r="D25" s="19">
        <v>5</v>
      </c>
      <c r="E25" s="19">
        <v>20</v>
      </c>
      <c r="F25" s="19">
        <v>50</v>
      </c>
      <c r="G25" s="19">
        <v>7.5</v>
      </c>
      <c r="H25" s="19"/>
      <c r="I25" s="19"/>
      <c r="J25" s="19"/>
      <c r="K25" s="19"/>
    </row>
    <row r="26" spans="1:11">
      <c r="A26" s="19" t="s">
        <v>386</v>
      </c>
      <c r="B26" s="121">
        <v>58</v>
      </c>
      <c r="C26" s="31">
        <v>0.40625</v>
      </c>
      <c r="D26" s="19">
        <v>8</v>
      </c>
      <c r="E26" s="19">
        <v>21</v>
      </c>
      <c r="F26" s="19">
        <v>90</v>
      </c>
      <c r="G26" s="19">
        <v>6.8</v>
      </c>
      <c r="H26" s="19" t="s">
        <v>362</v>
      </c>
      <c r="I26" s="19">
        <v>0</v>
      </c>
      <c r="J26" s="19"/>
      <c r="K26" s="19" t="s">
        <v>363</v>
      </c>
    </row>
    <row r="27" spans="1:11">
      <c r="A27" s="19" t="s">
        <v>328</v>
      </c>
      <c r="B27" s="121">
        <v>57</v>
      </c>
      <c r="C27" s="108"/>
      <c r="D27" s="108"/>
      <c r="E27" s="108"/>
      <c r="F27" s="108"/>
      <c r="G27" s="19">
        <v>7</v>
      </c>
      <c r="H27" s="19"/>
      <c r="I27" s="19"/>
      <c r="J27" s="19"/>
      <c r="K27" s="43" t="s">
        <v>195</v>
      </c>
    </row>
    <row r="28" spans="1:11">
      <c r="A28" s="19" t="s">
        <v>329</v>
      </c>
      <c r="B28" s="121">
        <v>55</v>
      </c>
      <c r="C28" s="31">
        <v>0.46875</v>
      </c>
      <c r="D28" s="19">
        <v>7.3</v>
      </c>
      <c r="E28" s="108"/>
      <c r="F28" s="19">
        <v>90</v>
      </c>
      <c r="G28" s="19">
        <v>6.8</v>
      </c>
      <c r="H28" s="19"/>
      <c r="I28" s="19"/>
      <c r="J28" s="19"/>
      <c r="K28" s="43" t="s">
        <v>195</v>
      </c>
    </row>
    <row r="29" spans="1:11">
      <c r="A29" s="19" t="s">
        <v>330</v>
      </c>
      <c r="B29" s="121">
        <v>53</v>
      </c>
      <c r="C29" s="31">
        <v>0.41666666666666669</v>
      </c>
      <c r="D29" s="19">
        <v>5</v>
      </c>
      <c r="E29" s="19">
        <v>21</v>
      </c>
      <c r="F29" s="19">
        <v>53</v>
      </c>
      <c r="G29" s="19">
        <v>7.5</v>
      </c>
      <c r="H29" s="19"/>
      <c r="I29" s="19"/>
      <c r="J29" s="19"/>
      <c r="K29" s="19"/>
    </row>
    <row r="30" spans="1:11">
      <c r="A30" s="19" t="s">
        <v>364</v>
      </c>
      <c r="B30" s="124">
        <v>43</v>
      </c>
      <c r="C30" s="31">
        <v>0.38541666666666669</v>
      </c>
      <c r="D30" s="19">
        <v>11</v>
      </c>
      <c r="E30" s="19">
        <v>21</v>
      </c>
      <c r="F30" s="19">
        <v>126</v>
      </c>
      <c r="G30" s="19">
        <v>7.5</v>
      </c>
      <c r="H30" s="19"/>
      <c r="I30" s="19"/>
      <c r="J30" s="19"/>
      <c r="K30" s="19"/>
    </row>
    <row r="31" spans="1:11">
      <c r="A31" s="19" t="s">
        <v>331</v>
      </c>
      <c r="B31" s="121">
        <v>41</v>
      </c>
      <c r="C31" s="31">
        <v>0.47916666666666669</v>
      </c>
      <c r="D31" s="19">
        <v>8</v>
      </c>
      <c r="E31" s="19">
        <v>22.6</v>
      </c>
      <c r="F31" s="19">
        <v>100</v>
      </c>
      <c r="G31" s="19">
        <v>7.6</v>
      </c>
      <c r="H31" s="19"/>
      <c r="I31" s="19"/>
      <c r="J31" s="19"/>
      <c r="K31" s="19"/>
    </row>
    <row r="32" spans="1:11">
      <c r="A32" s="19" t="s">
        <v>387</v>
      </c>
      <c r="B32" s="121" t="s">
        <v>388</v>
      </c>
      <c r="C32" s="31">
        <v>4.1666666666666664E-2</v>
      </c>
      <c r="D32" s="19">
        <v>8</v>
      </c>
      <c r="E32" s="19">
        <v>22</v>
      </c>
      <c r="F32" s="19">
        <v>98</v>
      </c>
      <c r="G32" s="19">
        <v>6.5</v>
      </c>
      <c r="H32" s="19"/>
      <c r="I32" s="19"/>
      <c r="J32" s="19"/>
      <c r="K32" s="19"/>
    </row>
    <row r="33" spans="1:11">
      <c r="A33" s="19" t="s">
        <v>332</v>
      </c>
      <c r="B33" s="121" t="s">
        <v>389</v>
      </c>
      <c r="C33" s="31">
        <v>0.45833333333333331</v>
      </c>
      <c r="D33" s="19">
        <v>6.8</v>
      </c>
      <c r="E33" s="19">
        <v>23</v>
      </c>
      <c r="F33" s="19">
        <v>82</v>
      </c>
      <c r="G33" s="19" t="s">
        <v>366</v>
      </c>
      <c r="H33" s="19"/>
      <c r="I33" s="19"/>
      <c r="J33" s="19"/>
      <c r="K33" s="19" t="s">
        <v>365</v>
      </c>
    </row>
    <row r="34" spans="1:11">
      <c r="A34" s="19" t="s">
        <v>333</v>
      </c>
      <c r="B34" s="121">
        <v>32</v>
      </c>
      <c r="C34" s="31">
        <v>0.39583333333333331</v>
      </c>
      <c r="D34" s="19">
        <v>1</v>
      </c>
      <c r="E34" s="19">
        <v>22</v>
      </c>
      <c r="F34" s="19" t="s">
        <v>367</v>
      </c>
      <c r="G34" s="19" t="s">
        <v>368</v>
      </c>
      <c r="H34" s="19"/>
      <c r="I34" s="19"/>
      <c r="J34" s="19"/>
      <c r="K34" s="19" t="s">
        <v>365</v>
      </c>
    </row>
    <row r="35" spans="1:11">
      <c r="A35" s="19" t="s">
        <v>390</v>
      </c>
      <c r="B35" s="121">
        <v>31</v>
      </c>
      <c r="C35" s="31">
        <v>0.45833333333333331</v>
      </c>
      <c r="D35" s="19">
        <v>5</v>
      </c>
      <c r="E35" s="19">
        <v>22</v>
      </c>
      <c r="F35" s="19">
        <v>55</v>
      </c>
      <c r="G35" s="19">
        <v>7.08</v>
      </c>
      <c r="H35" s="19"/>
      <c r="I35" s="19"/>
      <c r="J35" s="19"/>
      <c r="K35" s="19"/>
    </row>
    <row r="36" spans="1:11">
      <c r="A36" s="19" t="s">
        <v>391</v>
      </c>
      <c r="B36" s="121">
        <v>31</v>
      </c>
      <c r="C36" s="31">
        <v>0.41666666666666669</v>
      </c>
      <c r="D36" s="19">
        <v>11</v>
      </c>
      <c r="E36" s="19">
        <v>22</v>
      </c>
      <c r="F36" s="19">
        <v>125</v>
      </c>
      <c r="G36" s="43"/>
      <c r="H36" s="19"/>
      <c r="I36" s="19"/>
      <c r="J36" s="19"/>
      <c r="K36" s="43" t="s">
        <v>195</v>
      </c>
    </row>
    <row r="37" spans="1:11">
      <c r="A37" s="19" t="s">
        <v>334</v>
      </c>
      <c r="B37" s="101" t="s">
        <v>393</v>
      </c>
      <c r="C37" s="31">
        <v>0.45833333333333331</v>
      </c>
      <c r="D37" s="108"/>
      <c r="E37" s="19">
        <v>20</v>
      </c>
      <c r="F37" s="108"/>
      <c r="G37" s="19">
        <v>7</v>
      </c>
      <c r="H37" s="19"/>
      <c r="I37" s="19"/>
      <c r="J37" s="19"/>
      <c r="K37" s="43" t="s">
        <v>195</v>
      </c>
    </row>
    <row r="38" spans="1:11">
      <c r="A38" s="19" t="s">
        <v>369</v>
      </c>
      <c r="B38" s="102" t="s">
        <v>392</v>
      </c>
      <c r="C38" s="31">
        <v>0.35416666666666669</v>
      </c>
      <c r="D38" s="19">
        <v>4</v>
      </c>
      <c r="E38" s="19">
        <v>20</v>
      </c>
      <c r="F38" s="19">
        <v>42</v>
      </c>
      <c r="G38" s="19">
        <v>8</v>
      </c>
      <c r="H38" s="19"/>
      <c r="I38" s="19"/>
      <c r="J38" s="19"/>
      <c r="K38" s="19"/>
    </row>
    <row r="39" spans="1:11">
      <c r="A39" s="19" t="s">
        <v>335</v>
      </c>
      <c r="B39" s="102" t="s">
        <v>394</v>
      </c>
      <c r="C39" s="31">
        <v>0.41666666666666669</v>
      </c>
      <c r="D39" s="19">
        <v>7</v>
      </c>
      <c r="E39" s="19">
        <v>20.5</v>
      </c>
      <c r="F39" s="19">
        <v>68</v>
      </c>
      <c r="G39" s="19">
        <v>7.1</v>
      </c>
      <c r="H39" s="19">
        <v>0.1</v>
      </c>
      <c r="I39" s="19">
        <v>0.6</v>
      </c>
      <c r="J39" s="19">
        <v>86</v>
      </c>
      <c r="K39" s="19"/>
    </row>
    <row r="40" spans="1:11">
      <c r="A40" s="19" t="s">
        <v>336</v>
      </c>
      <c r="B40" s="121">
        <v>23</v>
      </c>
      <c r="C40" s="31">
        <v>0.44791666666666669</v>
      </c>
      <c r="D40" s="19">
        <v>8</v>
      </c>
      <c r="E40" s="19">
        <v>21.5</v>
      </c>
      <c r="F40" s="19">
        <v>90</v>
      </c>
      <c r="G40" s="19">
        <v>7.4</v>
      </c>
      <c r="H40" s="19"/>
      <c r="I40" s="19"/>
      <c r="J40" s="19"/>
      <c r="K40" s="19"/>
    </row>
    <row r="41" spans="1:11">
      <c r="A41" s="19" t="s">
        <v>337</v>
      </c>
      <c r="B41" s="101">
        <v>18.5</v>
      </c>
      <c r="C41" s="31">
        <v>0.4375</v>
      </c>
      <c r="D41" s="108"/>
      <c r="E41" s="108"/>
      <c r="F41" s="108"/>
      <c r="G41" s="19">
        <v>6</v>
      </c>
      <c r="H41" s="19"/>
      <c r="I41" s="19"/>
      <c r="J41" s="19"/>
      <c r="K41" s="109" t="s">
        <v>195</v>
      </c>
    </row>
    <row r="42" spans="1:11">
      <c r="A42" s="19" t="s">
        <v>338</v>
      </c>
      <c r="B42" s="121">
        <v>18</v>
      </c>
      <c r="C42" s="31">
        <v>0.45833333333333331</v>
      </c>
      <c r="D42" s="19">
        <v>5</v>
      </c>
      <c r="E42" s="19">
        <v>20</v>
      </c>
      <c r="F42" s="19">
        <v>50</v>
      </c>
      <c r="G42" s="19">
        <v>6.3</v>
      </c>
      <c r="H42" s="19"/>
      <c r="I42" s="19"/>
      <c r="J42" s="19"/>
      <c r="K42" s="19"/>
    </row>
    <row r="43" spans="1:11">
      <c r="A43" s="19" t="s">
        <v>339</v>
      </c>
      <c r="B43" s="121">
        <v>18</v>
      </c>
      <c r="C43" s="31">
        <v>0.5</v>
      </c>
      <c r="D43" s="19">
        <v>4</v>
      </c>
      <c r="E43" s="19">
        <v>20</v>
      </c>
      <c r="F43" s="19">
        <v>37</v>
      </c>
      <c r="G43" s="19">
        <v>8</v>
      </c>
      <c r="H43" s="19"/>
      <c r="I43" s="19"/>
      <c r="J43" s="19"/>
      <c r="K43" s="19"/>
    </row>
    <row r="44" spans="1:11">
      <c r="A44" s="19" t="s">
        <v>340</v>
      </c>
      <c r="B44" s="121">
        <v>17</v>
      </c>
      <c r="C44" s="31">
        <v>0.5</v>
      </c>
      <c r="D44" s="19">
        <v>8.3000000000000007</v>
      </c>
      <c r="E44" s="19">
        <v>22</v>
      </c>
      <c r="F44" s="19">
        <v>92</v>
      </c>
      <c r="G44" s="19">
        <v>7.5</v>
      </c>
      <c r="H44" s="19"/>
      <c r="I44" s="19"/>
      <c r="J44" s="19"/>
      <c r="K44" s="19"/>
    </row>
    <row r="45" spans="1:11">
      <c r="A45" s="19" t="s">
        <v>398</v>
      </c>
      <c r="B45" s="112">
        <v>14</v>
      </c>
      <c r="C45" s="31">
        <v>0.5</v>
      </c>
      <c r="D45" s="110"/>
      <c r="E45" s="111"/>
      <c r="F45" s="111"/>
      <c r="G45" s="19">
        <v>7.2</v>
      </c>
      <c r="H45" s="19"/>
      <c r="I45" s="19"/>
      <c r="J45" s="19"/>
      <c r="K45" s="109" t="s">
        <v>195</v>
      </c>
    </row>
    <row r="46" spans="1:11">
      <c r="A46" s="19" t="s">
        <v>397</v>
      </c>
      <c r="B46" s="113" t="s">
        <v>395</v>
      </c>
      <c r="C46" s="41">
        <v>0.75</v>
      </c>
      <c r="D46" s="19" t="s">
        <v>373</v>
      </c>
      <c r="E46" s="19">
        <v>20</v>
      </c>
      <c r="F46" s="19">
        <v>0</v>
      </c>
      <c r="G46" s="19">
        <v>6</v>
      </c>
      <c r="H46" s="19"/>
      <c r="I46" s="19"/>
      <c r="J46" s="19"/>
      <c r="K46" s="19" t="s">
        <v>372</v>
      </c>
    </row>
    <row r="47" spans="1:11">
      <c r="A47" s="19" t="s">
        <v>399</v>
      </c>
      <c r="B47" s="112" t="s">
        <v>396</v>
      </c>
      <c r="C47" s="31">
        <v>0.4375</v>
      </c>
      <c r="D47" s="19">
        <v>8</v>
      </c>
      <c r="E47" s="19">
        <v>21</v>
      </c>
      <c r="F47" s="19">
        <v>90</v>
      </c>
      <c r="G47" s="19">
        <v>7.5</v>
      </c>
      <c r="H47" s="19"/>
      <c r="I47" s="19"/>
      <c r="J47" s="19"/>
      <c r="K47" s="19"/>
    </row>
    <row r="48" spans="1:11">
      <c r="A48" s="19" t="s">
        <v>341</v>
      </c>
      <c r="B48" s="121">
        <v>11.5</v>
      </c>
      <c r="C48" s="31">
        <v>0.52083333333333337</v>
      </c>
      <c r="D48" s="19">
        <v>4</v>
      </c>
      <c r="E48" s="19">
        <v>21</v>
      </c>
      <c r="F48" s="19">
        <v>45</v>
      </c>
      <c r="G48" s="19">
        <v>7.25</v>
      </c>
      <c r="H48" s="19"/>
      <c r="I48" s="19"/>
      <c r="J48" s="19"/>
      <c r="K48" s="19"/>
    </row>
    <row r="49" spans="1:14">
      <c r="A49" s="19" t="s">
        <v>379</v>
      </c>
      <c r="B49" s="121">
        <v>6</v>
      </c>
      <c r="C49" s="31" t="s">
        <v>182</v>
      </c>
      <c r="D49" s="19">
        <v>6</v>
      </c>
      <c r="E49" s="19">
        <v>20</v>
      </c>
      <c r="F49" s="19">
        <v>65</v>
      </c>
      <c r="G49" s="19">
        <v>8</v>
      </c>
      <c r="H49" s="19"/>
      <c r="I49" s="19"/>
      <c r="J49" s="19"/>
      <c r="K49" s="19"/>
    </row>
    <row r="50" spans="1:14">
      <c r="A50" s="19" t="s">
        <v>342</v>
      </c>
      <c r="B50" s="121">
        <v>5</v>
      </c>
      <c r="C50" s="31">
        <v>0.41666666666666669</v>
      </c>
      <c r="D50" s="19">
        <v>3</v>
      </c>
      <c r="E50" s="19">
        <v>21</v>
      </c>
      <c r="F50" s="19">
        <v>30</v>
      </c>
      <c r="G50" s="19">
        <v>7</v>
      </c>
      <c r="H50" s="19"/>
      <c r="I50" s="19"/>
      <c r="J50" s="19"/>
      <c r="K50" s="19"/>
    </row>
    <row r="51" spans="1:14">
      <c r="A51" s="19" t="s">
        <v>343</v>
      </c>
      <c r="B51" s="125">
        <v>4.0999999999999996</v>
      </c>
      <c r="C51" s="31">
        <v>0.47916666666666669</v>
      </c>
      <c r="D51" s="19">
        <v>4</v>
      </c>
      <c r="E51" s="111"/>
      <c r="F51" s="111"/>
      <c r="G51" s="19">
        <v>7</v>
      </c>
      <c r="H51" s="19"/>
      <c r="I51" s="19"/>
      <c r="J51" s="19"/>
      <c r="K51" s="109" t="s">
        <v>195</v>
      </c>
    </row>
    <row r="52" spans="1:14">
      <c r="A52" s="19" t="s">
        <v>344</v>
      </c>
      <c r="B52" s="121">
        <v>4</v>
      </c>
      <c r="C52" s="31">
        <v>0.47916666666666669</v>
      </c>
      <c r="D52" s="19">
        <v>4</v>
      </c>
      <c r="E52" s="19">
        <v>20.5</v>
      </c>
      <c r="F52" s="19">
        <v>44</v>
      </c>
      <c r="G52" s="19">
        <v>7.1</v>
      </c>
      <c r="H52" s="19"/>
      <c r="I52" s="19"/>
      <c r="J52" s="19"/>
      <c r="K52" s="19"/>
    </row>
    <row r="53" spans="1:14">
      <c r="A53" s="19" t="s">
        <v>345</v>
      </c>
      <c r="B53" s="101">
        <v>2.5</v>
      </c>
      <c r="C53" s="31">
        <v>0.47916666666666669</v>
      </c>
      <c r="D53" s="19">
        <v>5.5</v>
      </c>
      <c r="E53" s="19">
        <v>20.5</v>
      </c>
      <c r="F53" s="19">
        <v>60</v>
      </c>
      <c r="G53" s="19">
        <v>7.1</v>
      </c>
      <c r="H53" s="19"/>
      <c r="I53" s="19"/>
      <c r="J53" s="19"/>
      <c r="K53" s="19"/>
    </row>
    <row r="54" spans="1:14">
      <c r="A54" s="19" t="s">
        <v>346</v>
      </c>
      <c r="B54" s="125">
        <v>2.5</v>
      </c>
      <c r="C54" s="31">
        <v>0.45833333333333331</v>
      </c>
      <c r="D54" s="19">
        <v>5.5</v>
      </c>
      <c r="E54" s="19">
        <v>19.5</v>
      </c>
      <c r="F54" s="19">
        <v>62</v>
      </c>
      <c r="G54" s="19">
        <v>7.5</v>
      </c>
      <c r="H54" s="19"/>
      <c r="I54" s="19"/>
      <c r="J54" s="19"/>
      <c r="K54" s="19"/>
    </row>
    <row r="55" spans="1:14">
      <c r="A55" s="19" t="s">
        <v>347</v>
      </c>
      <c r="B55" s="121">
        <v>2</v>
      </c>
      <c r="C55" s="31">
        <v>0.45833333333333331</v>
      </c>
      <c r="D55" s="19">
        <v>7</v>
      </c>
      <c r="E55" s="19">
        <v>20</v>
      </c>
      <c r="F55" s="19">
        <v>75</v>
      </c>
      <c r="G55" s="19">
        <v>8</v>
      </c>
      <c r="H55" s="19"/>
      <c r="I55" s="19"/>
      <c r="J55" s="19"/>
      <c r="K55" s="19"/>
    </row>
    <row r="56" spans="1:14">
      <c r="A56" s="19" t="s">
        <v>400</v>
      </c>
      <c r="B56" s="103">
        <v>4.5</v>
      </c>
      <c r="C56" s="31">
        <v>0.46875</v>
      </c>
      <c r="D56" s="19">
        <v>5.5</v>
      </c>
      <c r="E56" s="19">
        <v>24</v>
      </c>
      <c r="F56" s="19">
        <v>64</v>
      </c>
      <c r="G56" s="19">
        <v>7</v>
      </c>
      <c r="H56" s="19"/>
      <c r="I56" s="19"/>
      <c r="J56" s="19"/>
      <c r="K56" s="19"/>
    </row>
    <row r="57" spans="1:14">
      <c r="A57" s="19" t="s">
        <v>401</v>
      </c>
      <c r="B57" s="104" t="s">
        <v>402</v>
      </c>
      <c r="C57" s="31">
        <v>0.41666666666666669</v>
      </c>
      <c r="D57" s="19">
        <v>8</v>
      </c>
      <c r="E57" s="19">
        <v>20</v>
      </c>
      <c r="F57" s="19">
        <v>85</v>
      </c>
      <c r="G57" s="19">
        <v>7.6</v>
      </c>
      <c r="H57" s="19"/>
      <c r="I57" s="19"/>
      <c r="J57" s="19"/>
      <c r="K57" s="19"/>
    </row>
    <row r="58" spans="1:14">
      <c r="A58" s="19" t="s">
        <v>348</v>
      </c>
      <c r="B58" s="101">
        <v>-1</v>
      </c>
      <c r="C58" s="31">
        <v>0.47916666666666669</v>
      </c>
      <c r="D58" s="19">
        <v>6</v>
      </c>
      <c r="E58" s="19">
        <v>27</v>
      </c>
      <c r="F58" s="19">
        <v>70</v>
      </c>
      <c r="G58" s="19">
        <v>7</v>
      </c>
      <c r="H58" s="19"/>
      <c r="I58" s="19"/>
      <c r="J58" s="19"/>
      <c r="K58" s="19"/>
    </row>
    <row r="59" spans="1:14">
      <c r="A59" s="19" t="s">
        <v>349</v>
      </c>
      <c r="B59" s="121">
        <v>-2</v>
      </c>
      <c r="C59" s="31">
        <v>0.45833333333333331</v>
      </c>
      <c r="D59" s="19">
        <v>3.45</v>
      </c>
      <c r="E59" s="19">
        <v>20</v>
      </c>
      <c r="F59" s="19">
        <v>30</v>
      </c>
      <c r="G59" s="19">
        <v>7.6</v>
      </c>
      <c r="H59" s="19"/>
      <c r="I59" s="19"/>
      <c r="J59" s="19"/>
      <c r="K59" s="19"/>
    </row>
    <row r="60" spans="1:14">
      <c r="A60" s="19" t="s">
        <v>371</v>
      </c>
      <c r="B60" s="125">
        <v>-6.5</v>
      </c>
      <c r="C60" s="31">
        <v>0.52083333333333337</v>
      </c>
      <c r="D60" s="111"/>
      <c r="E60" s="120">
        <v>21.7</v>
      </c>
      <c r="F60" s="111"/>
      <c r="G60" s="19">
        <v>5.9</v>
      </c>
      <c r="H60" s="19"/>
      <c r="I60" s="19"/>
      <c r="J60" s="19"/>
      <c r="K60" s="19"/>
    </row>
    <row r="61" spans="1:14">
      <c r="A61" s="19" t="s">
        <v>350</v>
      </c>
      <c r="B61" s="121">
        <v>-7</v>
      </c>
      <c r="C61" s="31">
        <v>0.41666666666666669</v>
      </c>
      <c r="D61" s="19">
        <v>4</v>
      </c>
      <c r="E61" s="19">
        <v>20</v>
      </c>
      <c r="F61" s="19">
        <v>40</v>
      </c>
      <c r="G61" s="19">
        <v>7</v>
      </c>
      <c r="H61" s="19"/>
      <c r="I61" s="19"/>
      <c r="J61" s="19"/>
      <c r="K61" s="19"/>
    </row>
    <row r="62" spans="1:14">
      <c r="A62" s="19" t="s">
        <v>370</v>
      </c>
      <c r="B62" s="121">
        <v>-8</v>
      </c>
      <c r="C62" s="31">
        <v>0.46875</v>
      </c>
      <c r="D62" s="19">
        <v>7</v>
      </c>
      <c r="E62" s="19">
        <v>20</v>
      </c>
      <c r="F62" s="19">
        <v>80</v>
      </c>
      <c r="G62" s="19">
        <v>7.3</v>
      </c>
      <c r="H62" s="19"/>
      <c r="I62" s="19"/>
      <c r="J62" s="19"/>
      <c r="K62" s="19"/>
    </row>
    <row r="63" spans="1:14">
      <c r="A63" s="19" t="s">
        <v>351</v>
      </c>
      <c r="B63" s="121">
        <v>-9</v>
      </c>
      <c r="C63" s="31">
        <v>0.47916666666666669</v>
      </c>
      <c r="D63" s="19">
        <v>6</v>
      </c>
      <c r="E63" s="19">
        <v>25</v>
      </c>
      <c r="F63" s="19">
        <v>70</v>
      </c>
      <c r="G63" s="19">
        <v>7.9</v>
      </c>
      <c r="H63" s="19"/>
      <c r="I63" s="19"/>
      <c r="J63" s="19"/>
      <c r="K63" s="19"/>
    </row>
    <row r="64" spans="1:14" s="116" customFormat="1">
      <c r="A64" s="116" t="s">
        <v>311</v>
      </c>
      <c r="B64" s="117" t="s">
        <v>83</v>
      </c>
      <c r="C64" s="116" t="s">
        <v>195</v>
      </c>
      <c r="L64" s="20"/>
      <c r="M64" s="20"/>
      <c r="N64" s="20"/>
    </row>
    <row r="65" spans="1:11">
      <c r="A65" s="116" t="s">
        <v>378</v>
      </c>
      <c r="B65" s="44"/>
      <c r="C65" s="116" t="s">
        <v>195</v>
      </c>
      <c r="D65" s="116"/>
      <c r="E65" s="116"/>
      <c r="F65" s="116"/>
      <c r="G65" s="116"/>
      <c r="H65" s="116"/>
      <c r="I65" s="116"/>
      <c r="J65" s="116"/>
      <c r="K65" s="116"/>
    </row>
    <row r="66" spans="1:11">
      <c r="A66" s="44" t="s">
        <v>374</v>
      </c>
      <c r="B66" s="44" t="s">
        <v>375</v>
      </c>
      <c r="C66" s="116" t="s">
        <v>195</v>
      </c>
      <c r="D66" s="116"/>
      <c r="E66" s="116"/>
      <c r="F66" s="116"/>
      <c r="G66" s="116"/>
      <c r="H66" s="116"/>
      <c r="I66" s="116"/>
      <c r="J66" s="116"/>
      <c r="K66" s="116"/>
    </row>
    <row r="67" spans="1:11" ht="30">
      <c r="A67" s="116" t="s">
        <v>381</v>
      </c>
      <c r="B67" s="118" t="s">
        <v>380</v>
      </c>
      <c r="C67" s="119" t="s">
        <v>195</v>
      </c>
      <c r="D67" s="116"/>
      <c r="E67" s="116"/>
      <c r="F67" s="116"/>
      <c r="G67" s="116"/>
      <c r="H67" s="116"/>
      <c r="I67" s="116"/>
      <c r="J67" s="116"/>
      <c r="K67" s="116"/>
    </row>
  </sheetData>
  <phoneticPr fontId="9" type="noConversion"/>
  <pageMargins left="0.75" right="0.75" top="1" bottom="1" header="0.5" footer="0.5"/>
  <pageSetup scale="90" orientation="portrait" horizontalDpi="4294967292" verticalDpi="4294967292"/>
  <headerFooter>
    <oddHeader>&amp;C&amp;"Calibri,Regular"&amp;K000000Day in the Life of The Hudson RIver_x000D_October 4, 2012_x000D_Chemstry Data</oddHeader>
    <oddFooter>&amp;R&amp;"Calibri,Regular"&amp;K000000&amp;P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workbookViewId="0">
      <pane ySplit="2440" topLeftCell="A47" activePane="bottomLeft"/>
      <selection pane="bottomLeft" sqref="A1:B66"/>
    </sheetView>
  </sheetViews>
  <sheetFormatPr baseColWidth="10" defaultRowHeight="15" x14ac:dyDescent="0"/>
  <cols>
    <col min="1" max="1" width="6.1640625" customWidth="1"/>
    <col min="2" max="2" width="5.83203125" bestFit="1" customWidth="1"/>
    <col min="3" max="3" width="7.6640625" customWidth="1"/>
    <col min="4" max="4" width="5.33203125" customWidth="1"/>
    <col min="5" max="5" width="5.83203125" customWidth="1"/>
    <col min="6" max="6" width="9" customWidth="1"/>
    <col min="7" max="7" width="4.83203125" customWidth="1"/>
    <col min="8" max="8" width="8.1640625" bestFit="1" customWidth="1"/>
    <col min="9" max="9" width="4.5" customWidth="1"/>
    <col min="10" max="10" width="4.6640625" customWidth="1"/>
    <col min="11" max="11" width="3.83203125" customWidth="1"/>
    <col min="12" max="12" width="6.6640625" customWidth="1"/>
    <col min="13" max="13" width="7" customWidth="1"/>
    <col min="14" max="14" width="5.1640625" customWidth="1"/>
    <col min="15" max="15" width="6.1640625" customWidth="1"/>
    <col min="16" max="16" width="6.33203125" customWidth="1"/>
    <col min="17" max="19" width="4" customWidth="1"/>
    <col min="20" max="20" width="9" customWidth="1"/>
  </cols>
  <sheetData>
    <row r="1" spans="1:20" ht="109" customHeight="1">
      <c r="A1" s="152" t="s">
        <v>417</v>
      </c>
      <c r="B1" s="152" t="s">
        <v>418</v>
      </c>
      <c r="C1" s="152" t="s">
        <v>419</v>
      </c>
      <c r="D1" s="152" t="s">
        <v>420</v>
      </c>
      <c r="E1" s="152" t="s">
        <v>421</v>
      </c>
      <c r="F1" s="152" t="s">
        <v>422</v>
      </c>
      <c r="G1" s="152" t="s">
        <v>423</v>
      </c>
      <c r="H1" s="152" t="s">
        <v>424</v>
      </c>
      <c r="I1" s="152" t="s">
        <v>425</v>
      </c>
      <c r="J1" s="152" t="s">
        <v>426</v>
      </c>
      <c r="K1" s="152" t="s">
        <v>427</v>
      </c>
      <c r="L1" s="152" t="s">
        <v>428</v>
      </c>
      <c r="M1" s="152" t="s">
        <v>429</v>
      </c>
      <c r="N1" s="152" t="s">
        <v>301</v>
      </c>
      <c r="O1" s="152" t="s">
        <v>430</v>
      </c>
      <c r="P1" s="153" t="s">
        <v>431</v>
      </c>
      <c r="Q1" s="152" t="s">
        <v>456</v>
      </c>
      <c r="R1" s="152" t="s">
        <v>472</v>
      </c>
      <c r="S1" s="152" t="s">
        <v>473</v>
      </c>
      <c r="T1" s="152" t="s">
        <v>432</v>
      </c>
    </row>
    <row r="2" spans="1:20">
      <c r="A2" s="154"/>
      <c r="B2" s="161">
        <v>300</v>
      </c>
      <c r="C2" s="19">
        <v>600</v>
      </c>
      <c r="D2" s="158"/>
      <c r="E2" s="158"/>
      <c r="F2" s="158"/>
      <c r="G2" s="19" t="s">
        <v>445</v>
      </c>
      <c r="H2" s="158" t="s">
        <v>446</v>
      </c>
      <c r="I2" s="158"/>
      <c r="J2" s="158"/>
      <c r="K2" s="158"/>
      <c r="L2" s="158"/>
      <c r="M2" s="57" t="s">
        <v>352</v>
      </c>
      <c r="N2" s="19">
        <v>12</v>
      </c>
      <c r="O2" s="19">
        <v>54</v>
      </c>
      <c r="P2" s="158"/>
      <c r="Q2" s="158"/>
      <c r="R2" s="158"/>
      <c r="S2" s="158"/>
      <c r="T2" s="158"/>
    </row>
    <row r="3" spans="1:20">
      <c r="A3" s="154"/>
      <c r="B3" s="161">
        <v>200</v>
      </c>
      <c r="C3" s="19">
        <v>1100</v>
      </c>
      <c r="D3" s="19">
        <v>20</v>
      </c>
      <c r="E3" s="19">
        <v>68</v>
      </c>
      <c r="F3" s="19" t="s">
        <v>447</v>
      </c>
      <c r="G3" s="19" t="s">
        <v>445</v>
      </c>
      <c r="H3" s="19" t="s">
        <v>446</v>
      </c>
      <c r="I3" s="19">
        <v>0</v>
      </c>
      <c r="J3" s="19">
        <v>0</v>
      </c>
      <c r="K3" s="19" t="s">
        <v>453</v>
      </c>
      <c r="L3" s="158"/>
      <c r="M3" s="19" t="s">
        <v>353</v>
      </c>
      <c r="N3" s="19">
        <v>17</v>
      </c>
      <c r="O3" s="19">
        <v>62</v>
      </c>
      <c r="P3" s="19" t="s">
        <v>448</v>
      </c>
      <c r="Q3" s="19">
        <v>120</v>
      </c>
      <c r="R3" s="158"/>
      <c r="S3" s="158"/>
      <c r="T3" s="19" t="s">
        <v>449</v>
      </c>
    </row>
    <row r="4" spans="1:20">
      <c r="A4" s="154"/>
      <c r="B4" s="161">
        <v>153</v>
      </c>
      <c r="C4" s="19">
        <v>1000</v>
      </c>
      <c r="D4" s="19">
        <v>20</v>
      </c>
      <c r="E4" s="19">
        <v>69</v>
      </c>
      <c r="F4" s="19" t="s">
        <v>451</v>
      </c>
      <c r="G4" s="19" t="s">
        <v>445</v>
      </c>
      <c r="H4" s="19" t="s">
        <v>450</v>
      </c>
      <c r="I4" s="19">
        <v>0</v>
      </c>
      <c r="J4" s="19">
        <v>1</v>
      </c>
      <c r="K4" s="19">
        <v>0</v>
      </c>
      <c r="L4" s="19" t="s">
        <v>452</v>
      </c>
      <c r="M4" s="19" t="s">
        <v>353</v>
      </c>
      <c r="N4" s="19">
        <v>16</v>
      </c>
      <c r="O4" s="19">
        <f>(N4*1.8)+32</f>
        <v>60.8</v>
      </c>
      <c r="P4" s="158"/>
      <c r="Q4" s="19">
        <v>25</v>
      </c>
      <c r="R4" s="158"/>
      <c r="S4" s="158"/>
      <c r="T4" s="19" t="s">
        <v>464</v>
      </c>
    </row>
    <row r="5" spans="1:20">
      <c r="A5" s="154"/>
      <c r="B5" s="161">
        <v>152</v>
      </c>
      <c r="C5" s="19">
        <v>1000</v>
      </c>
      <c r="D5" s="19">
        <f>(E5-32)/1.8</f>
        <v>18.333333333333332</v>
      </c>
      <c r="E5" s="19">
        <v>65</v>
      </c>
      <c r="F5" s="19" t="s">
        <v>451</v>
      </c>
      <c r="G5" s="19" t="s">
        <v>445</v>
      </c>
      <c r="H5" s="19" t="s">
        <v>450</v>
      </c>
      <c r="I5" s="19">
        <v>0</v>
      </c>
      <c r="J5" s="19">
        <v>0</v>
      </c>
      <c r="K5" s="19" t="s">
        <v>453</v>
      </c>
      <c r="L5" s="158"/>
      <c r="M5" s="19" t="s">
        <v>353</v>
      </c>
      <c r="N5" s="19">
        <v>19</v>
      </c>
      <c r="O5" s="19">
        <v>66</v>
      </c>
      <c r="P5" s="57">
        <v>0.1</v>
      </c>
      <c r="Q5" s="19">
        <v>44</v>
      </c>
      <c r="R5" s="158"/>
      <c r="S5" s="158"/>
      <c r="T5" s="19" t="s">
        <v>464</v>
      </c>
    </row>
    <row r="6" spans="1:20">
      <c r="A6" s="154"/>
      <c r="B6" s="161">
        <v>145</v>
      </c>
      <c r="C6" s="19">
        <v>945</v>
      </c>
      <c r="D6" s="19">
        <v>19</v>
      </c>
      <c r="E6" s="19">
        <v>66</v>
      </c>
      <c r="F6" s="19" t="s">
        <v>451</v>
      </c>
      <c r="G6" s="19" t="s">
        <v>445</v>
      </c>
      <c r="H6" s="19" t="s">
        <v>454</v>
      </c>
      <c r="I6" s="19">
        <v>0</v>
      </c>
      <c r="J6" s="19">
        <v>0</v>
      </c>
      <c r="K6" s="19">
        <v>1</v>
      </c>
      <c r="L6" s="19" t="s">
        <v>436</v>
      </c>
      <c r="M6" s="19" t="s">
        <v>353</v>
      </c>
      <c r="N6" s="19">
        <v>15.5</v>
      </c>
      <c r="O6" s="19">
        <v>60</v>
      </c>
      <c r="P6" s="158"/>
      <c r="Q6" s="19">
        <v>98</v>
      </c>
      <c r="R6" s="158"/>
      <c r="S6" s="158"/>
      <c r="T6" s="19" t="s">
        <v>464</v>
      </c>
    </row>
    <row r="7" spans="1:20">
      <c r="A7" s="154"/>
      <c r="B7" s="161">
        <v>144</v>
      </c>
      <c r="C7" s="19">
        <v>1000</v>
      </c>
      <c r="D7" s="19">
        <v>20.8</v>
      </c>
      <c r="E7" s="19">
        <f>(D7*1.8)+32</f>
        <v>69.44</v>
      </c>
      <c r="F7" s="19" t="s">
        <v>455</v>
      </c>
      <c r="G7" s="19" t="s">
        <v>445</v>
      </c>
      <c r="H7" s="19" t="s">
        <v>454</v>
      </c>
      <c r="I7" s="158"/>
      <c r="J7" s="158"/>
      <c r="K7" s="158"/>
      <c r="L7" s="158"/>
      <c r="M7" s="19" t="s">
        <v>353</v>
      </c>
      <c r="N7" s="19">
        <v>15.3</v>
      </c>
      <c r="O7" s="19">
        <f>(N7*1.8)+32</f>
        <v>59.540000000000006</v>
      </c>
      <c r="P7" s="19">
        <v>0.9</v>
      </c>
      <c r="Q7" s="19">
        <v>64</v>
      </c>
      <c r="R7" s="158"/>
      <c r="S7" s="158"/>
      <c r="T7" s="19" t="s">
        <v>464</v>
      </c>
    </row>
    <row r="8" spans="1:20">
      <c r="A8" s="154"/>
      <c r="B8" s="161">
        <v>138</v>
      </c>
      <c r="C8" s="19">
        <v>1015</v>
      </c>
      <c r="D8" s="19">
        <v>20.399999999999999</v>
      </c>
      <c r="E8" s="19">
        <v>69</v>
      </c>
      <c r="F8" s="19" t="s">
        <v>457</v>
      </c>
      <c r="G8" s="19" t="s">
        <v>445</v>
      </c>
      <c r="H8" s="19" t="s">
        <v>424</v>
      </c>
      <c r="I8" s="19">
        <v>0</v>
      </c>
      <c r="J8" s="19">
        <v>0</v>
      </c>
      <c r="K8" s="19">
        <v>0</v>
      </c>
      <c r="L8" s="158"/>
      <c r="M8" s="158"/>
      <c r="N8" s="160"/>
      <c r="O8" s="158"/>
      <c r="P8" s="19">
        <v>0</v>
      </c>
      <c r="Q8" s="19">
        <v>61.8</v>
      </c>
      <c r="R8" s="158"/>
      <c r="S8" s="158"/>
      <c r="T8" s="19" t="s">
        <v>464</v>
      </c>
    </row>
    <row r="9" spans="1:20">
      <c r="A9" s="154"/>
      <c r="B9" s="161">
        <v>133</v>
      </c>
      <c r="C9" s="19">
        <v>1045</v>
      </c>
      <c r="D9" s="19">
        <v>18.3</v>
      </c>
      <c r="E9" s="19">
        <v>65</v>
      </c>
      <c r="F9" s="19" t="s">
        <v>445</v>
      </c>
      <c r="G9" s="19" t="s">
        <v>445</v>
      </c>
      <c r="H9" s="19" t="s">
        <v>424</v>
      </c>
      <c r="I9" s="19">
        <v>0</v>
      </c>
      <c r="J9" s="19">
        <v>0</v>
      </c>
      <c r="K9" s="19">
        <v>1</v>
      </c>
      <c r="L9" s="19" t="s">
        <v>458</v>
      </c>
      <c r="M9" s="19" t="s">
        <v>353</v>
      </c>
      <c r="N9" s="19">
        <v>17.399999999999999</v>
      </c>
      <c r="O9" s="19">
        <v>63.3</v>
      </c>
      <c r="P9" s="19">
        <v>0.1</v>
      </c>
      <c r="Q9" s="158"/>
      <c r="R9" s="19">
        <v>13.3</v>
      </c>
      <c r="S9" s="19"/>
      <c r="T9" s="19" t="s">
        <v>459</v>
      </c>
    </row>
    <row r="10" spans="1:20">
      <c r="A10" s="154"/>
      <c r="B10" s="161">
        <v>127</v>
      </c>
      <c r="C10" s="19">
        <v>1543</v>
      </c>
      <c r="D10" s="19">
        <v>20</v>
      </c>
      <c r="E10" s="19">
        <v>68</v>
      </c>
      <c r="F10" s="19" t="s">
        <v>445</v>
      </c>
      <c r="G10" s="19" t="s">
        <v>445</v>
      </c>
      <c r="H10" s="19" t="s">
        <v>450</v>
      </c>
      <c r="I10" s="158"/>
      <c r="J10" s="19">
        <v>1.4</v>
      </c>
      <c r="K10" s="19" t="s">
        <v>460</v>
      </c>
      <c r="L10" s="19" t="s">
        <v>461</v>
      </c>
      <c r="M10" s="19" t="s">
        <v>353</v>
      </c>
      <c r="N10" s="19">
        <v>19.2</v>
      </c>
      <c r="O10" s="19">
        <v>66.5</v>
      </c>
      <c r="P10" s="19">
        <v>0</v>
      </c>
      <c r="Q10" s="158"/>
      <c r="R10" s="19">
        <v>60</v>
      </c>
      <c r="S10" s="19"/>
      <c r="T10" s="19" t="s">
        <v>459</v>
      </c>
    </row>
    <row r="11" spans="1:20">
      <c r="A11" s="155"/>
      <c r="B11" s="162">
        <v>123</v>
      </c>
      <c r="C11" s="19">
        <v>930</v>
      </c>
      <c r="D11" s="19">
        <v>21.3</v>
      </c>
      <c r="E11" s="19">
        <f>(D11*1.8)+32</f>
        <v>70.34</v>
      </c>
      <c r="F11" s="158"/>
      <c r="G11" s="158"/>
      <c r="H11" s="158"/>
      <c r="I11" s="19">
        <v>0</v>
      </c>
      <c r="J11" s="19">
        <v>0</v>
      </c>
      <c r="K11" s="19">
        <v>0</v>
      </c>
      <c r="L11" s="19" t="s">
        <v>462</v>
      </c>
      <c r="M11" s="19" t="s">
        <v>353</v>
      </c>
      <c r="N11" s="19">
        <v>18.7</v>
      </c>
      <c r="O11" s="19">
        <f>(N11*1.8)+32</f>
        <v>65.66</v>
      </c>
      <c r="P11" s="19">
        <v>1</v>
      </c>
      <c r="Q11" s="19">
        <v>49.5</v>
      </c>
      <c r="R11" s="158"/>
      <c r="S11" s="158"/>
      <c r="T11" s="19" t="s">
        <v>464</v>
      </c>
    </row>
    <row r="12" spans="1:20">
      <c r="A12" s="154"/>
      <c r="B12" s="161">
        <v>118</v>
      </c>
      <c r="C12" s="166">
        <v>1000</v>
      </c>
      <c r="D12" s="19">
        <v>19.399999999999999</v>
      </c>
      <c r="E12" s="19">
        <f>(D12*1.8)+32</f>
        <v>66.92</v>
      </c>
      <c r="F12" s="19" t="s">
        <v>445</v>
      </c>
      <c r="G12" s="19" t="s">
        <v>447</v>
      </c>
      <c r="H12" s="19" t="s">
        <v>454</v>
      </c>
      <c r="I12" s="19">
        <v>0</v>
      </c>
      <c r="J12" s="19">
        <v>0</v>
      </c>
      <c r="K12" s="19">
        <v>0</v>
      </c>
      <c r="L12" s="158"/>
      <c r="M12" s="19" t="s">
        <v>353</v>
      </c>
      <c r="N12" s="19">
        <v>19.8</v>
      </c>
      <c r="O12" s="19">
        <f>(N12*1.8)+32</f>
        <v>67.64</v>
      </c>
      <c r="P12" s="19">
        <v>0.3</v>
      </c>
      <c r="Q12" s="158"/>
      <c r="R12" s="19">
        <v>20</v>
      </c>
      <c r="S12" s="19"/>
      <c r="T12" s="19" t="s">
        <v>459</v>
      </c>
    </row>
    <row r="13" spans="1:20">
      <c r="A13" s="154"/>
      <c r="B13" s="161">
        <v>115</v>
      </c>
      <c r="C13" s="19">
        <v>930</v>
      </c>
      <c r="D13" s="19">
        <v>20</v>
      </c>
      <c r="E13" s="19">
        <v>68</v>
      </c>
      <c r="F13" s="19" t="s">
        <v>447</v>
      </c>
      <c r="G13" s="19" t="s">
        <v>463</v>
      </c>
      <c r="H13" s="19" t="s">
        <v>454</v>
      </c>
      <c r="I13" s="19">
        <v>0</v>
      </c>
      <c r="J13" s="19">
        <v>0</v>
      </c>
      <c r="K13" s="19">
        <v>0</v>
      </c>
      <c r="L13" s="158"/>
      <c r="M13" s="19" t="s">
        <v>353</v>
      </c>
      <c r="N13" s="167">
        <f>(O13-32)/1.8</f>
        <v>19.111111111111114</v>
      </c>
      <c r="O13" s="19">
        <v>66.400000000000006</v>
      </c>
      <c r="P13" s="158"/>
      <c r="Q13" s="19">
        <v>119</v>
      </c>
      <c r="R13" s="158"/>
      <c r="S13" s="158"/>
      <c r="T13" s="19" t="s">
        <v>464</v>
      </c>
    </row>
    <row r="14" spans="1:20">
      <c r="A14" s="154"/>
      <c r="B14" s="161">
        <v>108</v>
      </c>
      <c r="C14" s="19">
        <v>1015</v>
      </c>
      <c r="D14" s="19">
        <v>20.399999999999999</v>
      </c>
      <c r="E14" s="19">
        <v>68.8</v>
      </c>
      <c r="F14" s="19" t="s">
        <v>457</v>
      </c>
      <c r="G14" s="19" t="s">
        <v>465</v>
      </c>
      <c r="H14" s="19" t="s">
        <v>466</v>
      </c>
      <c r="I14" s="19">
        <v>0</v>
      </c>
      <c r="J14" s="19">
        <v>0</v>
      </c>
      <c r="K14" s="19">
        <v>0</v>
      </c>
      <c r="L14" s="158"/>
      <c r="M14" s="19" t="s">
        <v>353</v>
      </c>
      <c r="N14" s="19">
        <v>18</v>
      </c>
      <c r="O14" s="19">
        <f>(N14*1.8)+32</f>
        <v>64.400000000000006</v>
      </c>
      <c r="P14" s="19">
        <v>1</v>
      </c>
      <c r="Q14" s="19">
        <v>49</v>
      </c>
      <c r="R14" s="158"/>
      <c r="S14" s="158"/>
      <c r="T14" s="19" t="s">
        <v>464</v>
      </c>
    </row>
    <row r="15" spans="1:20">
      <c r="A15" s="154"/>
      <c r="B15" s="161">
        <v>102</v>
      </c>
      <c r="C15" s="19">
        <v>1020</v>
      </c>
      <c r="D15" s="19">
        <v>20</v>
      </c>
      <c r="E15" s="19">
        <v>68</v>
      </c>
      <c r="F15" s="19" t="s">
        <v>445</v>
      </c>
      <c r="G15" s="19" t="s">
        <v>445</v>
      </c>
      <c r="H15" s="19" t="s">
        <v>450</v>
      </c>
      <c r="I15" s="158"/>
      <c r="J15" s="19">
        <v>1</v>
      </c>
      <c r="K15" s="168"/>
      <c r="L15" s="19" t="s">
        <v>452</v>
      </c>
      <c r="M15" s="19" t="s">
        <v>353</v>
      </c>
      <c r="N15" s="19">
        <v>17.25</v>
      </c>
      <c r="O15" s="19">
        <f>(N15*1.8)+32</f>
        <v>63.05</v>
      </c>
      <c r="P15" s="168"/>
      <c r="Q15" s="19">
        <v>146</v>
      </c>
      <c r="R15" s="168"/>
      <c r="S15" s="168"/>
      <c r="T15" s="19" t="s">
        <v>464</v>
      </c>
    </row>
    <row r="16" spans="1:20">
      <c r="A16" s="154"/>
      <c r="B16" s="161">
        <v>97</v>
      </c>
      <c r="C16" s="19">
        <v>915</v>
      </c>
      <c r="D16" s="19">
        <v>19.5</v>
      </c>
      <c r="E16" s="19">
        <v>67.3</v>
      </c>
      <c r="F16" s="19" t="s">
        <v>447</v>
      </c>
      <c r="G16" s="19" t="s">
        <v>457</v>
      </c>
      <c r="H16" s="19" t="s">
        <v>466</v>
      </c>
      <c r="I16" s="168"/>
      <c r="J16" s="168"/>
      <c r="K16" s="19">
        <v>0</v>
      </c>
      <c r="L16" s="168"/>
      <c r="M16" s="19" t="s">
        <v>353</v>
      </c>
      <c r="N16" s="19">
        <v>18</v>
      </c>
      <c r="O16" s="19">
        <f>(N16*1.8)+32</f>
        <v>64.400000000000006</v>
      </c>
      <c r="P16" s="19">
        <v>0.3</v>
      </c>
      <c r="Q16" s="168"/>
      <c r="R16" s="168"/>
      <c r="S16" s="19">
        <v>7.93</v>
      </c>
      <c r="T16" s="19" t="s">
        <v>191</v>
      </c>
    </row>
    <row r="17" spans="1:20">
      <c r="A17" s="154"/>
      <c r="B17" s="161">
        <v>92</v>
      </c>
      <c r="C17" s="19">
        <v>930</v>
      </c>
      <c r="D17" s="19">
        <v>14</v>
      </c>
      <c r="E17" s="19">
        <v>57.2</v>
      </c>
      <c r="F17" s="19" t="s">
        <v>467</v>
      </c>
      <c r="G17" s="19" t="s">
        <v>457</v>
      </c>
      <c r="H17" s="19" t="s">
        <v>450</v>
      </c>
      <c r="I17" s="19">
        <v>1.5</v>
      </c>
      <c r="J17" s="168"/>
      <c r="K17" s="168"/>
      <c r="L17" s="168"/>
      <c r="M17" s="19" t="s">
        <v>353</v>
      </c>
      <c r="N17" s="19">
        <v>19.5</v>
      </c>
      <c r="O17" s="19">
        <f>(N17*1.8)+32</f>
        <v>67.099999999999994</v>
      </c>
      <c r="P17" s="19">
        <v>0.5</v>
      </c>
      <c r="Q17" s="168"/>
      <c r="R17" s="19">
        <v>60</v>
      </c>
      <c r="S17" s="168"/>
      <c r="T17" s="19" t="s">
        <v>459</v>
      </c>
    </row>
    <row r="18" spans="1:20">
      <c r="A18" s="154"/>
      <c r="B18" s="161">
        <v>90</v>
      </c>
      <c r="C18" s="19">
        <v>1045</v>
      </c>
      <c r="D18" s="19">
        <v>22</v>
      </c>
      <c r="E18" s="19">
        <f>(D18*1.8)+32</f>
        <v>71.599999999999994</v>
      </c>
      <c r="F18" s="19" t="s">
        <v>445</v>
      </c>
      <c r="G18" s="19" t="s">
        <v>457</v>
      </c>
      <c r="H18" s="19" t="s">
        <v>450</v>
      </c>
      <c r="I18" s="168"/>
      <c r="J18" s="168"/>
      <c r="K18" s="55">
        <v>0</v>
      </c>
      <c r="L18" s="168"/>
      <c r="M18" s="19"/>
      <c r="N18" s="19"/>
      <c r="O18" s="19"/>
      <c r="P18" s="19"/>
      <c r="Q18" s="168"/>
      <c r="R18" s="19"/>
      <c r="S18" s="168"/>
      <c r="T18" s="19"/>
    </row>
    <row r="19" spans="1:20">
      <c r="A19" s="154"/>
      <c r="B19" s="161">
        <v>87</v>
      </c>
      <c r="C19" s="19">
        <v>1015</v>
      </c>
      <c r="D19" s="168"/>
      <c r="E19" s="168"/>
      <c r="F19" s="168"/>
      <c r="G19" s="168"/>
      <c r="H19" s="168"/>
      <c r="I19" s="168"/>
      <c r="J19" s="168"/>
      <c r="K19" s="168"/>
      <c r="L19" s="168"/>
      <c r="M19" s="168"/>
      <c r="N19" s="19">
        <v>17</v>
      </c>
      <c r="O19" s="19">
        <v>63</v>
      </c>
      <c r="P19" s="19">
        <v>2</v>
      </c>
      <c r="Q19" s="19">
        <v>10</v>
      </c>
      <c r="R19" s="168"/>
      <c r="S19" s="168"/>
      <c r="T19" s="19" t="s">
        <v>464</v>
      </c>
    </row>
    <row r="20" spans="1:20">
      <c r="A20" s="154"/>
      <c r="B20" s="161">
        <v>84.5</v>
      </c>
      <c r="C20" s="19">
        <v>930</v>
      </c>
      <c r="D20" s="19">
        <v>21</v>
      </c>
      <c r="E20" s="19">
        <v>69</v>
      </c>
      <c r="F20" s="19" t="s">
        <v>445</v>
      </c>
      <c r="G20" s="19" t="s">
        <v>457</v>
      </c>
      <c r="H20" s="19" t="s">
        <v>454</v>
      </c>
      <c r="I20" s="168"/>
      <c r="J20" s="168"/>
      <c r="K20" s="168"/>
      <c r="L20" s="168"/>
      <c r="M20" s="19" t="s">
        <v>353</v>
      </c>
      <c r="N20" s="19">
        <v>18</v>
      </c>
      <c r="O20" s="19">
        <v>65</v>
      </c>
      <c r="P20" s="168"/>
      <c r="Q20" s="19">
        <v>22</v>
      </c>
      <c r="R20" s="168"/>
      <c r="S20" s="168"/>
      <c r="T20" s="19" t="s">
        <v>464</v>
      </c>
    </row>
    <row r="21" spans="1:20">
      <c r="A21" s="155"/>
      <c r="B21" s="163">
        <v>79</v>
      </c>
      <c r="C21" s="19">
        <v>1300</v>
      </c>
      <c r="D21" s="168"/>
      <c r="E21" s="168"/>
      <c r="F21" s="168"/>
      <c r="G21" s="168"/>
      <c r="H21" s="168"/>
      <c r="I21" s="168"/>
      <c r="J21" s="168"/>
      <c r="K21" s="19">
        <v>3</v>
      </c>
      <c r="L21" s="168"/>
      <c r="M21" s="168"/>
      <c r="N21" s="19">
        <v>21.78</v>
      </c>
      <c r="O21" s="19">
        <f>(N21*1.8)+32</f>
        <v>71.204000000000008</v>
      </c>
      <c r="P21" s="168"/>
      <c r="Q21" s="19">
        <v>53.7</v>
      </c>
      <c r="R21" s="168"/>
      <c r="S21" s="168"/>
      <c r="T21" s="19" t="s">
        <v>464</v>
      </c>
    </row>
    <row r="22" spans="1:20">
      <c r="A22" s="155"/>
      <c r="B22" s="163">
        <v>78</v>
      </c>
      <c r="C22" s="19">
        <v>1030</v>
      </c>
      <c r="D22" s="170">
        <v>21</v>
      </c>
      <c r="E22" s="170">
        <v>69</v>
      </c>
      <c r="F22" s="170" t="s">
        <v>445</v>
      </c>
      <c r="G22" s="170" t="s">
        <v>445</v>
      </c>
      <c r="H22" s="170" t="s">
        <v>466</v>
      </c>
      <c r="I22" s="170">
        <v>0</v>
      </c>
      <c r="J22" s="170">
        <v>0</v>
      </c>
      <c r="K22" s="57">
        <v>0</v>
      </c>
      <c r="L22" s="170" t="s">
        <v>543</v>
      </c>
      <c r="M22" s="203"/>
      <c r="N22" s="57">
        <v>17</v>
      </c>
      <c r="O22" s="19">
        <f>(N22*1.8)+32</f>
        <v>62.6</v>
      </c>
      <c r="P22" s="203"/>
      <c r="Q22" s="57">
        <v>54</v>
      </c>
      <c r="R22" s="203"/>
      <c r="S22" s="203"/>
      <c r="T22" s="57" t="s">
        <v>464</v>
      </c>
    </row>
    <row r="23" spans="1:20" ht="30">
      <c r="A23" s="155" t="s">
        <v>433</v>
      </c>
      <c r="B23" s="163">
        <v>76</v>
      </c>
      <c r="C23" s="19">
        <v>1044</v>
      </c>
      <c r="D23" s="19">
        <v>24</v>
      </c>
      <c r="E23" s="19">
        <v>73</v>
      </c>
      <c r="F23" s="19" t="s">
        <v>445</v>
      </c>
      <c r="G23" s="19" t="s">
        <v>457</v>
      </c>
      <c r="H23" s="19" t="s">
        <v>450</v>
      </c>
      <c r="I23" s="168"/>
      <c r="J23" s="168"/>
      <c r="K23" s="166">
        <v>1</v>
      </c>
      <c r="L23" s="168"/>
      <c r="M23" s="19" t="s">
        <v>468</v>
      </c>
      <c r="N23" s="19">
        <v>20</v>
      </c>
      <c r="O23" s="19">
        <v>68</v>
      </c>
      <c r="P23" s="19">
        <v>0.05</v>
      </c>
      <c r="Q23" s="19">
        <v>30</v>
      </c>
      <c r="R23" s="168"/>
      <c r="S23" s="168"/>
      <c r="T23" s="19" t="s">
        <v>464</v>
      </c>
    </row>
    <row r="24" spans="1:20">
      <c r="A24" s="155" t="s">
        <v>490</v>
      </c>
      <c r="B24" s="163">
        <v>76</v>
      </c>
      <c r="C24" s="32">
        <v>1030</v>
      </c>
      <c r="D24" s="168"/>
      <c r="E24" s="168"/>
      <c r="F24" s="19" t="s">
        <v>447</v>
      </c>
      <c r="G24" s="168"/>
      <c r="H24" s="19" t="s">
        <v>450</v>
      </c>
      <c r="I24" s="168"/>
      <c r="J24" s="168"/>
      <c r="K24" s="19">
        <v>0</v>
      </c>
      <c r="L24" s="168"/>
      <c r="M24" s="19" t="s">
        <v>353</v>
      </c>
      <c r="N24" s="168"/>
      <c r="O24" s="168"/>
      <c r="P24" s="19">
        <v>0.2</v>
      </c>
      <c r="Q24" s="19">
        <v>56</v>
      </c>
      <c r="R24" s="168"/>
      <c r="S24" s="168"/>
      <c r="T24" s="19" t="s">
        <v>464</v>
      </c>
    </row>
    <row r="25" spans="1:20">
      <c r="A25" s="155"/>
      <c r="B25" s="163">
        <v>61.1</v>
      </c>
      <c r="C25" s="32">
        <v>1015</v>
      </c>
      <c r="D25" s="19">
        <v>21</v>
      </c>
      <c r="E25" s="19">
        <v>70</v>
      </c>
      <c r="F25" s="19" t="s">
        <v>447</v>
      </c>
      <c r="G25" s="19" t="s">
        <v>457</v>
      </c>
      <c r="H25" s="19" t="s">
        <v>450</v>
      </c>
      <c r="I25" s="168"/>
      <c r="J25" s="168"/>
      <c r="K25" s="19">
        <v>0</v>
      </c>
      <c r="L25" s="168"/>
      <c r="M25" s="19" t="s">
        <v>353</v>
      </c>
      <c r="N25" s="19">
        <v>20</v>
      </c>
      <c r="O25" s="19">
        <f>(N25*1.8)+32</f>
        <v>68</v>
      </c>
      <c r="P25" s="19">
        <v>0</v>
      </c>
      <c r="Q25" s="19">
        <v>62.5</v>
      </c>
      <c r="R25" s="168"/>
      <c r="S25" s="168"/>
      <c r="T25" s="19" t="s">
        <v>464</v>
      </c>
    </row>
    <row r="26" spans="1:20">
      <c r="A26" s="155" t="s">
        <v>434</v>
      </c>
      <c r="B26" s="163">
        <v>61</v>
      </c>
      <c r="C26" s="19">
        <v>1030</v>
      </c>
      <c r="D26" s="19">
        <v>21</v>
      </c>
      <c r="E26" s="19">
        <v>70</v>
      </c>
      <c r="F26" s="19" t="s">
        <v>447</v>
      </c>
      <c r="G26" s="19" t="s">
        <v>457</v>
      </c>
      <c r="H26" s="19" t="s">
        <v>450</v>
      </c>
      <c r="I26" s="168"/>
      <c r="J26" s="168"/>
      <c r="K26" s="19">
        <v>1</v>
      </c>
      <c r="L26" s="168"/>
      <c r="M26" s="19" t="s">
        <v>353</v>
      </c>
      <c r="N26" s="19">
        <v>20</v>
      </c>
      <c r="O26" s="19">
        <v>68</v>
      </c>
      <c r="P26" s="168"/>
      <c r="Q26" s="19">
        <v>35</v>
      </c>
      <c r="R26" s="170">
        <v>40</v>
      </c>
      <c r="S26" s="168"/>
      <c r="T26" s="19" t="s">
        <v>469</v>
      </c>
    </row>
    <row r="27" spans="1:20">
      <c r="A27" s="155" t="s">
        <v>435</v>
      </c>
      <c r="B27" s="163">
        <v>61</v>
      </c>
      <c r="C27" s="19">
        <v>1515</v>
      </c>
      <c r="D27" s="19">
        <v>27</v>
      </c>
      <c r="E27" s="19">
        <f>(D27*1.8)+35</f>
        <v>83.6</v>
      </c>
      <c r="F27" s="19" t="s">
        <v>447</v>
      </c>
      <c r="G27" s="19" t="s">
        <v>445</v>
      </c>
      <c r="H27" s="19" t="s">
        <v>466</v>
      </c>
      <c r="I27" s="168"/>
      <c r="J27" s="19">
        <v>5</v>
      </c>
      <c r="K27" s="19">
        <v>2</v>
      </c>
      <c r="L27" s="19" t="s">
        <v>461</v>
      </c>
      <c r="M27" s="19" t="s">
        <v>353</v>
      </c>
      <c r="N27" s="19">
        <v>20</v>
      </c>
      <c r="O27" s="19">
        <v>68</v>
      </c>
      <c r="P27" s="55">
        <v>2</v>
      </c>
      <c r="Q27" s="19">
        <v>24</v>
      </c>
      <c r="R27" s="168"/>
      <c r="S27" s="168"/>
      <c r="T27" s="19" t="s">
        <v>449</v>
      </c>
    </row>
    <row r="28" spans="1:20">
      <c r="A28" s="155"/>
      <c r="B28" s="163">
        <v>60</v>
      </c>
      <c r="C28" s="19">
        <v>1100</v>
      </c>
      <c r="D28" s="168"/>
      <c r="E28" s="168"/>
      <c r="F28" s="170" t="s">
        <v>445</v>
      </c>
      <c r="G28" s="170" t="s">
        <v>445</v>
      </c>
      <c r="H28" s="170" t="s">
        <v>424</v>
      </c>
      <c r="I28" s="168"/>
      <c r="J28" s="168"/>
      <c r="K28" s="19" t="s">
        <v>453</v>
      </c>
      <c r="L28" s="168"/>
      <c r="M28" s="168"/>
      <c r="N28" s="168"/>
      <c r="O28" s="168"/>
      <c r="P28" s="19">
        <v>1</v>
      </c>
      <c r="Q28" s="19">
        <v>34</v>
      </c>
      <c r="R28" s="168"/>
      <c r="S28" s="168"/>
      <c r="T28" s="19" t="s">
        <v>464</v>
      </c>
    </row>
    <row r="29" spans="1:20">
      <c r="A29" s="155"/>
      <c r="B29" s="163">
        <v>58</v>
      </c>
      <c r="C29" s="19">
        <v>815</v>
      </c>
      <c r="D29" s="19">
        <v>19.5</v>
      </c>
      <c r="E29" s="19">
        <v>67.099999999999994</v>
      </c>
      <c r="F29" s="19" t="s">
        <v>450</v>
      </c>
      <c r="G29" s="19" t="s">
        <v>445</v>
      </c>
      <c r="H29" s="19" t="s">
        <v>450</v>
      </c>
      <c r="I29" s="19">
        <v>0</v>
      </c>
      <c r="J29" s="168"/>
      <c r="K29" s="19">
        <v>0</v>
      </c>
      <c r="L29" s="168"/>
      <c r="M29" s="19" t="s">
        <v>353</v>
      </c>
      <c r="N29" s="19">
        <v>21.5</v>
      </c>
      <c r="O29" s="19">
        <f>(N29*1.8)+35</f>
        <v>73.7</v>
      </c>
      <c r="P29" s="19">
        <v>0.3</v>
      </c>
      <c r="Q29" s="168"/>
      <c r="R29" s="168"/>
      <c r="S29" s="19">
        <v>13.96</v>
      </c>
      <c r="T29" s="19" t="s">
        <v>191</v>
      </c>
    </row>
    <row r="30" spans="1:20">
      <c r="A30" s="154"/>
      <c r="B30" s="161">
        <v>57</v>
      </c>
      <c r="C30" s="19">
        <v>1015</v>
      </c>
      <c r="D30" s="19">
        <f>(E30-32)/1.8</f>
        <v>21.666666666666668</v>
      </c>
      <c r="E30" s="19">
        <v>71</v>
      </c>
      <c r="F30" s="19" t="s">
        <v>447</v>
      </c>
      <c r="G30" s="19" t="s">
        <v>457</v>
      </c>
      <c r="H30" s="19" t="s">
        <v>466</v>
      </c>
      <c r="I30" s="168"/>
      <c r="J30" s="168"/>
      <c r="K30" s="168"/>
      <c r="L30" s="168"/>
      <c r="M30" s="168"/>
      <c r="N30" s="19">
        <v>23</v>
      </c>
      <c r="O30" s="19">
        <v>73</v>
      </c>
      <c r="P30" s="168"/>
      <c r="Q30" s="19">
        <v>52</v>
      </c>
      <c r="R30" s="168"/>
      <c r="S30" s="168"/>
      <c r="T30" s="19" t="s">
        <v>464</v>
      </c>
    </row>
    <row r="31" spans="1:20">
      <c r="A31" s="155"/>
      <c r="B31" s="163">
        <v>55</v>
      </c>
      <c r="C31" s="32">
        <v>1000</v>
      </c>
      <c r="D31" s="19">
        <v>21.8</v>
      </c>
      <c r="E31" s="19">
        <v>71</v>
      </c>
      <c r="F31" s="19" t="s">
        <v>447</v>
      </c>
      <c r="G31" s="19" t="s">
        <v>445</v>
      </c>
      <c r="H31" s="19" t="s">
        <v>450</v>
      </c>
      <c r="I31" s="19">
        <v>1</v>
      </c>
      <c r="J31" s="19">
        <v>1</v>
      </c>
      <c r="K31" s="19">
        <v>1</v>
      </c>
      <c r="L31" s="19" t="s">
        <v>462</v>
      </c>
      <c r="M31" s="19" t="s">
        <v>353</v>
      </c>
      <c r="N31" s="168"/>
      <c r="O31" s="168"/>
      <c r="P31" s="168"/>
      <c r="Q31" s="168"/>
      <c r="R31" s="168"/>
      <c r="S31" s="168"/>
      <c r="T31" s="168"/>
    </row>
    <row r="32" spans="1:20">
      <c r="A32" s="155"/>
      <c r="B32" s="163">
        <v>53</v>
      </c>
      <c r="C32" s="19">
        <v>1130</v>
      </c>
      <c r="D32" s="19">
        <f>(E32-32)/1.8</f>
        <v>20</v>
      </c>
      <c r="E32" s="19">
        <v>68</v>
      </c>
      <c r="F32" s="19" t="s">
        <v>447</v>
      </c>
      <c r="G32" s="19" t="s">
        <v>445</v>
      </c>
      <c r="H32" s="19" t="s">
        <v>466</v>
      </c>
      <c r="I32" s="32">
        <v>4</v>
      </c>
      <c r="J32" s="19">
        <v>4</v>
      </c>
      <c r="K32" s="19">
        <v>2</v>
      </c>
      <c r="L32" s="19" t="s">
        <v>452</v>
      </c>
      <c r="M32" s="19" t="s">
        <v>353</v>
      </c>
      <c r="N32" s="19">
        <v>21</v>
      </c>
      <c r="O32" s="19">
        <v>69.8</v>
      </c>
      <c r="P32" s="19">
        <v>0.5</v>
      </c>
      <c r="Q32" s="19">
        <v>55</v>
      </c>
      <c r="R32" s="168"/>
      <c r="S32" s="168"/>
      <c r="T32" s="19" t="s">
        <v>464</v>
      </c>
    </row>
    <row r="33" spans="1:20">
      <c r="A33" s="155"/>
      <c r="B33" s="163">
        <v>43</v>
      </c>
      <c r="C33" s="19">
        <v>915</v>
      </c>
      <c r="D33" s="19">
        <v>22</v>
      </c>
      <c r="E33" s="19">
        <v>70</v>
      </c>
      <c r="F33" s="19" t="s">
        <v>466</v>
      </c>
      <c r="G33" s="19" t="s">
        <v>445</v>
      </c>
      <c r="H33" s="19" t="s">
        <v>466</v>
      </c>
      <c r="I33" s="19" t="s">
        <v>470</v>
      </c>
      <c r="J33" s="19" t="s">
        <v>470</v>
      </c>
      <c r="K33" s="19">
        <v>0</v>
      </c>
      <c r="L33" s="19" t="s">
        <v>461</v>
      </c>
      <c r="M33" s="19" t="s">
        <v>353</v>
      </c>
      <c r="N33" s="19">
        <v>21</v>
      </c>
      <c r="O33" s="19">
        <f>(N33*1.8)+32</f>
        <v>69.800000000000011</v>
      </c>
      <c r="P33" s="19">
        <v>1</v>
      </c>
      <c r="Q33" s="19">
        <v>17.3</v>
      </c>
      <c r="R33" s="168"/>
      <c r="S33" s="168"/>
      <c r="T33" s="19" t="s">
        <v>464</v>
      </c>
    </row>
    <row r="34" spans="1:20">
      <c r="A34" s="155"/>
      <c r="B34" s="163">
        <v>41</v>
      </c>
      <c r="C34" s="19">
        <v>1045</v>
      </c>
      <c r="D34" s="19">
        <v>23</v>
      </c>
      <c r="E34" s="19">
        <f>(D34*1.8)+32</f>
        <v>73.400000000000006</v>
      </c>
      <c r="F34" s="19" t="s">
        <v>447</v>
      </c>
      <c r="G34" s="19" t="s">
        <v>445</v>
      </c>
      <c r="H34" s="19" t="s">
        <v>471</v>
      </c>
      <c r="I34" s="168"/>
      <c r="J34" s="168"/>
      <c r="K34" s="19">
        <v>2</v>
      </c>
      <c r="L34" s="168"/>
      <c r="M34" s="19" t="s">
        <v>353</v>
      </c>
      <c r="N34" s="19">
        <v>22.6</v>
      </c>
      <c r="O34" s="19">
        <f>(N34*1.8)+32</f>
        <v>72.680000000000007</v>
      </c>
      <c r="P34" s="19">
        <v>0.5</v>
      </c>
      <c r="Q34" s="19">
        <v>75</v>
      </c>
      <c r="R34" s="168"/>
      <c r="S34" s="168"/>
      <c r="T34" s="19" t="s">
        <v>464</v>
      </c>
    </row>
    <row r="35" spans="1:20">
      <c r="A35" s="155" t="s">
        <v>436</v>
      </c>
      <c r="B35" s="163">
        <v>35</v>
      </c>
      <c r="C35" s="19">
        <v>1300</v>
      </c>
      <c r="D35" s="168"/>
      <c r="E35" s="168"/>
      <c r="F35" s="19" t="s">
        <v>457</v>
      </c>
      <c r="G35" s="19" t="s">
        <v>445</v>
      </c>
      <c r="H35" s="19" t="s">
        <v>450</v>
      </c>
      <c r="I35" s="168"/>
      <c r="J35" s="168"/>
      <c r="K35" s="168"/>
      <c r="L35" s="168"/>
      <c r="M35" s="168"/>
      <c r="N35" s="19">
        <v>22</v>
      </c>
      <c r="O35" s="19">
        <f>(N35*1.8)+32</f>
        <v>71.599999999999994</v>
      </c>
      <c r="P35" s="19">
        <v>0.3</v>
      </c>
      <c r="Q35" s="168"/>
      <c r="R35" s="168"/>
      <c r="S35" s="19">
        <v>116</v>
      </c>
      <c r="T35" s="19" t="s">
        <v>191</v>
      </c>
    </row>
    <row r="36" spans="1:20">
      <c r="A36" s="155" t="s">
        <v>437</v>
      </c>
      <c r="B36" s="163">
        <v>35</v>
      </c>
      <c r="C36" s="19">
        <v>930</v>
      </c>
      <c r="D36" s="19">
        <v>20.5</v>
      </c>
      <c r="E36" s="19">
        <v>69</v>
      </c>
      <c r="F36" s="19" t="s">
        <v>450</v>
      </c>
      <c r="G36" s="19" t="s">
        <v>457</v>
      </c>
      <c r="H36" s="19" t="s">
        <v>466</v>
      </c>
      <c r="I36" s="168"/>
      <c r="J36" s="168"/>
      <c r="K36" s="168"/>
      <c r="L36" s="168"/>
      <c r="M36" s="19" t="s">
        <v>353</v>
      </c>
      <c r="N36" s="19">
        <v>22.5</v>
      </c>
      <c r="O36" s="19">
        <v>74</v>
      </c>
      <c r="P36" s="19">
        <v>0.3</v>
      </c>
      <c r="Q36" s="19">
        <v>48.2</v>
      </c>
      <c r="R36" s="168"/>
      <c r="S36" s="168"/>
      <c r="T36" s="19" t="s">
        <v>464</v>
      </c>
    </row>
    <row r="37" spans="1:20">
      <c r="A37" s="155"/>
      <c r="B37" s="163">
        <v>32</v>
      </c>
      <c r="C37" s="19">
        <v>830</v>
      </c>
      <c r="D37" s="19">
        <v>22</v>
      </c>
      <c r="E37" s="19">
        <v>72</v>
      </c>
      <c r="F37" s="19" t="s">
        <v>445</v>
      </c>
      <c r="G37" s="19" t="s">
        <v>445</v>
      </c>
      <c r="H37" s="19" t="s">
        <v>450</v>
      </c>
      <c r="I37" s="168"/>
      <c r="J37" s="168"/>
      <c r="K37" s="19">
        <v>1</v>
      </c>
      <c r="L37" s="168"/>
      <c r="M37" s="19" t="s">
        <v>353</v>
      </c>
      <c r="N37" s="19">
        <v>17</v>
      </c>
      <c r="O37" s="19">
        <v>64</v>
      </c>
      <c r="P37" s="168"/>
      <c r="Q37" s="19">
        <v>35</v>
      </c>
      <c r="R37" s="168"/>
      <c r="S37" s="168"/>
      <c r="T37" s="19" t="s">
        <v>449</v>
      </c>
    </row>
    <row r="38" spans="1:20">
      <c r="A38" s="154" t="s">
        <v>438</v>
      </c>
      <c r="B38" s="161">
        <v>31</v>
      </c>
      <c r="C38" s="19">
        <v>1015</v>
      </c>
      <c r="D38" s="19">
        <v>18.2</v>
      </c>
      <c r="E38" s="19">
        <v>65</v>
      </c>
      <c r="F38" s="19" t="s">
        <v>447</v>
      </c>
      <c r="G38" s="19" t="s">
        <v>445</v>
      </c>
      <c r="H38" s="19" t="s">
        <v>474</v>
      </c>
      <c r="I38" s="168"/>
      <c r="J38" s="168"/>
      <c r="K38" s="19">
        <v>1</v>
      </c>
      <c r="L38" s="19" t="s">
        <v>475</v>
      </c>
      <c r="M38" s="168"/>
      <c r="N38" s="19">
        <v>21</v>
      </c>
      <c r="O38" s="19">
        <v>70</v>
      </c>
      <c r="P38" s="19">
        <v>0.7</v>
      </c>
      <c r="Q38" s="168"/>
      <c r="R38" s="19">
        <v>37</v>
      </c>
      <c r="S38" s="168"/>
      <c r="T38" s="19" t="s">
        <v>459</v>
      </c>
    </row>
    <row r="39" spans="1:20">
      <c r="A39" s="154" t="s">
        <v>439</v>
      </c>
      <c r="B39" s="161">
        <v>31</v>
      </c>
      <c r="C39" s="19">
        <v>900</v>
      </c>
      <c r="D39" s="19">
        <v>22</v>
      </c>
      <c r="E39" s="19">
        <v>72</v>
      </c>
      <c r="F39" s="19" t="s">
        <v>450</v>
      </c>
      <c r="G39" s="19" t="s">
        <v>445</v>
      </c>
      <c r="H39" s="19" t="s">
        <v>466</v>
      </c>
      <c r="I39" s="19">
        <v>0</v>
      </c>
      <c r="J39" s="19">
        <v>1</v>
      </c>
      <c r="K39" s="168"/>
      <c r="L39" s="19" t="s">
        <v>461</v>
      </c>
      <c r="M39" s="168"/>
      <c r="N39" s="19">
        <v>22</v>
      </c>
      <c r="O39" s="19">
        <f>(N39*1.8)+32</f>
        <v>71.599999999999994</v>
      </c>
      <c r="P39" s="168"/>
      <c r="Q39" s="19">
        <v>55.6</v>
      </c>
      <c r="R39" s="168"/>
      <c r="S39" s="168"/>
      <c r="T39" s="19" t="s">
        <v>464</v>
      </c>
    </row>
    <row r="40" spans="1:20">
      <c r="A40" s="155" t="s">
        <v>436</v>
      </c>
      <c r="B40" s="163">
        <v>30.5</v>
      </c>
      <c r="C40" s="19">
        <v>1000</v>
      </c>
      <c r="D40" s="19">
        <v>21</v>
      </c>
      <c r="E40" s="19">
        <v>70</v>
      </c>
      <c r="F40" s="19" t="s">
        <v>447</v>
      </c>
      <c r="G40" s="19" t="s">
        <v>445</v>
      </c>
      <c r="H40" s="19" t="s">
        <v>450</v>
      </c>
      <c r="I40" s="168"/>
      <c r="J40" s="168"/>
      <c r="K40" s="19">
        <v>1</v>
      </c>
      <c r="L40" s="168"/>
      <c r="M40" s="19" t="s">
        <v>353</v>
      </c>
      <c r="N40" s="19">
        <v>20</v>
      </c>
      <c r="O40" s="19">
        <v>68</v>
      </c>
      <c r="P40" s="168"/>
      <c r="Q40" s="168"/>
      <c r="R40" s="168"/>
      <c r="S40" s="168"/>
      <c r="T40" s="168"/>
    </row>
    <row r="41" spans="1:20">
      <c r="A41" s="155" t="s">
        <v>436</v>
      </c>
      <c r="B41" s="163">
        <v>25</v>
      </c>
      <c r="C41" s="19">
        <v>915</v>
      </c>
      <c r="D41" s="19">
        <v>22</v>
      </c>
      <c r="E41" s="19">
        <v>72</v>
      </c>
      <c r="F41" s="19" t="s">
        <v>450</v>
      </c>
      <c r="G41" s="19" t="s">
        <v>445</v>
      </c>
      <c r="H41" s="19" t="s">
        <v>466</v>
      </c>
      <c r="I41" s="19">
        <v>0</v>
      </c>
      <c r="J41" s="19">
        <v>0</v>
      </c>
      <c r="K41" s="19">
        <v>0</v>
      </c>
      <c r="L41" s="168"/>
      <c r="M41" s="168"/>
      <c r="N41" s="19">
        <v>19</v>
      </c>
      <c r="O41" s="19">
        <f>(N41*1.8)+32</f>
        <v>66.2</v>
      </c>
      <c r="P41" s="19">
        <v>0.5</v>
      </c>
      <c r="Q41" s="168"/>
      <c r="R41" s="19">
        <v>30</v>
      </c>
      <c r="S41" s="168"/>
      <c r="T41" s="19" t="s">
        <v>459</v>
      </c>
    </row>
    <row r="42" spans="1:20">
      <c r="A42" s="155" t="s">
        <v>437</v>
      </c>
      <c r="B42" s="163">
        <v>25</v>
      </c>
      <c r="C42" s="19">
        <v>915</v>
      </c>
      <c r="D42" s="19">
        <v>23</v>
      </c>
      <c r="E42" s="19">
        <v>66</v>
      </c>
      <c r="F42" s="19" t="s">
        <v>450</v>
      </c>
      <c r="G42" s="19" t="s">
        <v>445</v>
      </c>
      <c r="H42" s="19" t="s">
        <v>466</v>
      </c>
      <c r="I42" s="19">
        <v>0</v>
      </c>
      <c r="J42" s="19">
        <v>0</v>
      </c>
      <c r="K42" s="19">
        <v>0</v>
      </c>
      <c r="L42" s="168"/>
      <c r="M42" s="168"/>
      <c r="N42" s="19">
        <v>20</v>
      </c>
      <c r="O42" s="19">
        <v>68</v>
      </c>
      <c r="P42" s="19">
        <v>2</v>
      </c>
      <c r="Q42" s="19">
        <v>35.5</v>
      </c>
      <c r="R42" s="168"/>
      <c r="S42" s="168"/>
      <c r="T42" s="19" t="s">
        <v>464</v>
      </c>
    </row>
    <row r="43" spans="1:20">
      <c r="A43" s="155"/>
      <c r="B43" s="163">
        <v>23</v>
      </c>
      <c r="C43" s="19">
        <v>1045</v>
      </c>
      <c r="D43" s="19">
        <f>(E43-32)/1.8</f>
        <v>23.555555555555557</v>
      </c>
      <c r="E43" s="19">
        <v>74.400000000000006</v>
      </c>
      <c r="F43" s="19" t="s">
        <v>450</v>
      </c>
      <c r="G43" s="19" t="s">
        <v>445</v>
      </c>
      <c r="H43" s="19" t="s">
        <v>450</v>
      </c>
      <c r="I43" s="168"/>
      <c r="J43" s="168"/>
      <c r="K43" s="19">
        <v>1</v>
      </c>
      <c r="L43" s="19" t="s">
        <v>476</v>
      </c>
      <c r="M43" s="19" t="s">
        <v>353</v>
      </c>
      <c r="N43" s="19">
        <v>21.5</v>
      </c>
      <c r="O43" s="19">
        <v>70.7</v>
      </c>
      <c r="P43" s="19">
        <v>1</v>
      </c>
      <c r="Q43" s="19">
        <v>39</v>
      </c>
      <c r="R43" s="168"/>
      <c r="S43" s="168"/>
      <c r="T43" s="19" t="s">
        <v>464</v>
      </c>
    </row>
    <row r="44" spans="1:20">
      <c r="A44" s="155"/>
      <c r="B44" s="163">
        <v>18.5</v>
      </c>
      <c r="C44" s="19">
        <v>1015</v>
      </c>
      <c r="D44" s="19">
        <v>23</v>
      </c>
      <c r="E44" s="19">
        <v>73.400000000000006</v>
      </c>
      <c r="F44" s="19" t="s">
        <v>445</v>
      </c>
      <c r="G44" s="19" t="s">
        <v>445</v>
      </c>
      <c r="H44" s="19" t="s">
        <v>466</v>
      </c>
      <c r="I44" s="168"/>
      <c r="J44" s="168"/>
      <c r="K44" s="168"/>
      <c r="L44" s="19" t="s">
        <v>458</v>
      </c>
      <c r="M44" s="19" t="s">
        <v>353</v>
      </c>
      <c r="N44" s="19">
        <v>22</v>
      </c>
      <c r="O44" s="19">
        <v>72</v>
      </c>
      <c r="P44" s="168"/>
      <c r="Q44" s="19">
        <v>47.3</v>
      </c>
      <c r="R44" s="168"/>
      <c r="S44" s="168"/>
      <c r="T44" s="19" t="s">
        <v>449</v>
      </c>
    </row>
    <row r="45" spans="1:20">
      <c r="A45" s="155" t="s">
        <v>477</v>
      </c>
      <c r="B45" s="163">
        <v>18</v>
      </c>
      <c r="C45" s="19">
        <v>1015</v>
      </c>
      <c r="D45" s="19">
        <v>22</v>
      </c>
      <c r="E45" s="19">
        <v>75</v>
      </c>
      <c r="F45" s="19" t="s">
        <v>445</v>
      </c>
      <c r="G45" s="19" t="s">
        <v>445</v>
      </c>
      <c r="H45" s="19" t="s">
        <v>466</v>
      </c>
      <c r="I45" s="168"/>
      <c r="J45" s="168"/>
      <c r="K45" s="168"/>
      <c r="L45" s="168"/>
      <c r="M45" s="19" t="s">
        <v>353</v>
      </c>
      <c r="N45" s="19">
        <v>20</v>
      </c>
      <c r="O45" s="19">
        <v>68</v>
      </c>
      <c r="P45" s="19">
        <v>0.1</v>
      </c>
      <c r="Q45" s="19">
        <v>30</v>
      </c>
      <c r="R45" s="168"/>
      <c r="S45" s="168"/>
      <c r="T45" s="19" t="s">
        <v>464</v>
      </c>
    </row>
    <row r="46" spans="1:20">
      <c r="A46" s="155" t="s">
        <v>440</v>
      </c>
      <c r="B46" s="163">
        <v>18</v>
      </c>
      <c r="C46" s="19">
        <v>1200</v>
      </c>
      <c r="D46" s="19">
        <v>23</v>
      </c>
      <c r="E46" s="19">
        <v>73</v>
      </c>
      <c r="F46" s="19" t="s">
        <v>445</v>
      </c>
      <c r="G46" s="19" t="s">
        <v>445</v>
      </c>
      <c r="H46" s="19" t="s">
        <v>450</v>
      </c>
      <c r="I46" s="168"/>
      <c r="J46" s="168"/>
      <c r="K46" s="19">
        <v>1</v>
      </c>
      <c r="L46" s="19" t="s">
        <v>436</v>
      </c>
      <c r="M46" s="168"/>
      <c r="N46" s="19">
        <v>20</v>
      </c>
      <c r="O46" s="19">
        <v>68</v>
      </c>
      <c r="P46" s="168"/>
      <c r="Q46" s="19">
        <v>75</v>
      </c>
      <c r="R46" s="168"/>
      <c r="S46" s="168"/>
      <c r="T46" s="19" t="s">
        <v>464</v>
      </c>
    </row>
    <row r="47" spans="1:20">
      <c r="A47" s="155"/>
      <c r="B47" s="163">
        <v>17</v>
      </c>
      <c r="C47" s="19">
        <v>1200</v>
      </c>
      <c r="D47" s="19">
        <v>22</v>
      </c>
      <c r="E47" s="19">
        <v>75</v>
      </c>
      <c r="F47" s="19" t="s">
        <v>445</v>
      </c>
      <c r="G47" s="19" t="s">
        <v>445</v>
      </c>
      <c r="H47" s="19" t="s">
        <v>466</v>
      </c>
      <c r="I47" s="168"/>
      <c r="J47" s="19">
        <v>2.6</v>
      </c>
      <c r="K47" s="168"/>
      <c r="L47" s="19" t="s">
        <v>452</v>
      </c>
      <c r="M47" s="19" t="s">
        <v>353</v>
      </c>
      <c r="N47" s="19">
        <v>22</v>
      </c>
      <c r="O47" s="19">
        <v>72</v>
      </c>
      <c r="P47" s="19">
        <v>0.5</v>
      </c>
      <c r="Q47" s="19">
        <v>31</v>
      </c>
      <c r="R47" s="168"/>
      <c r="S47" s="168"/>
      <c r="T47" s="19" t="s">
        <v>464</v>
      </c>
    </row>
    <row r="48" spans="1:20">
      <c r="A48" s="156" t="s">
        <v>482</v>
      </c>
      <c r="B48" s="164" t="s">
        <v>395</v>
      </c>
      <c r="C48" s="168"/>
      <c r="D48" s="168"/>
      <c r="E48" s="168"/>
      <c r="F48" s="19" t="s">
        <v>445</v>
      </c>
      <c r="G48" s="19" t="s">
        <v>445</v>
      </c>
      <c r="H48" s="19" t="s">
        <v>424</v>
      </c>
      <c r="I48" s="168"/>
      <c r="J48" s="168"/>
      <c r="K48" s="168"/>
      <c r="L48" s="168"/>
      <c r="M48" s="168"/>
      <c r="N48" s="19">
        <v>20.9</v>
      </c>
      <c r="O48" s="19">
        <v>70</v>
      </c>
      <c r="P48" s="168"/>
      <c r="Q48" s="168"/>
      <c r="R48" s="19">
        <v>100</v>
      </c>
      <c r="S48" s="168"/>
      <c r="T48" s="19" t="s">
        <v>459</v>
      </c>
    </row>
    <row r="49" spans="1:20">
      <c r="A49" s="156" t="s">
        <v>483</v>
      </c>
      <c r="B49" s="164" t="s">
        <v>396</v>
      </c>
      <c r="C49" s="19">
        <v>945</v>
      </c>
      <c r="D49" s="19">
        <v>24.2</v>
      </c>
      <c r="E49" s="19">
        <v>75.599999999999994</v>
      </c>
      <c r="F49" s="19" t="s">
        <v>447</v>
      </c>
      <c r="G49" s="19" t="s">
        <v>445</v>
      </c>
      <c r="H49" s="19" t="s">
        <v>466</v>
      </c>
      <c r="I49" s="168"/>
      <c r="J49" s="168"/>
      <c r="K49" s="19">
        <v>0</v>
      </c>
      <c r="L49" s="168"/>
      <c r="M49" s="19" t="s">
        <v>353</v>
      </c>
      <c r="N49" s="19">
        <v>20</v>
      </c>
      <c r="O49" s="19">
        <v>68</v>
      </c>
      <c r="P49" s="19">
        <v>2.5</v>
      </c>
      <c r="Q49" s="19">
        <v>42.5</v>
      </c>
      <c r="R49" s="168"/>
      <c r="S49" s="168"/>
      <c r="T49" s="19" t="s">
        <v>464</v>
      </c>
    </row>
    <row r="50" spans="1:20">
      <c r="A50" s="155"/>
      <c r="B50" s="163">
        <v>11.5</v>
      </c>
      <c r="C50" s="19">
        <v>1045</v>
      </c>
      <c r="D50" s="19">
        <v>24</v>
      </c>
      <c r="E50" s="19">
        <v>75</v>
      </c>
      <c r="F50" s="19" t="s">
        <v>447</v>
      </c>
      <c r="G50" s="19" t="s">
        <v>445</v>
      </c>
      <c r="H50" s="19" t="s">
        <v>466</v>
      </c>
      <c r="I50" s="19">
        <v>0</v>
      </c>
      <c r="J50" s="168"/>
      <c r="K50" s="19">
        <v>1</v>
      </c>
      <c r="L50" s="168"/>
      <c r="M50" s="19" t="s">
        <v>353</v>
      </c>
      <c r="N50" s="19">
        <v>21</v>
      </c>
      <c r="O50" s="19">
        <v>70</v>
      </c>
      <c r="P50" s="19">
        <v>0.3</v>
      </c>
      <c r="Q50" s="168"/>
      <c r="R50" s="19">
        <v>40</v>
      </c>
      <c r="S50" s="168"/>
      <c r="T50" s="19" t="s">
        <v>484</v>
      </c>
    </row>
    <row r="51" spans="1:20">
      <c r="A51" s="155"/>
      <c r="B51" s="163">
        <v>6</v>
      </c>
      <c r="C51" s="19">
        <v>1000</v>
      </c>
      <c r="D51" s="168"/>
      <c r="E51" s="168"/>
      <c r="F51" s="19" t="s">
        <v>466</v>
      </c>
      <c r="G51" s="19" t="s">
        <v>445</v>
      </c>
      <c r="H51" s="19" t="s">
        <v>466</v>
      </c>
      <c r="I51" s="168"/>
      <c r="J51" s="168"/>
      <c r="K51" s="168"/>
      <c r="L51" s="168"/>
      <c r="M51" s="168"/>
      <c r="N51" s="19">
        <v>20</v>
      </c>
      <c r="O51" s="19">
        <v>68</v>
      </c>
      <c r="P51" s="168"/>
      <c r="Q51" s="170">
        <v>45</v>
      </c>
      <c r="R51" s="168"/>
      <c r="S51" s="168"/>
      <c r="T51" s="19" t="s">
        <v>464</v>
      </c>
    </row>
    <row r="52" spans="1:20">
      <c r="A52" s="154"/>
      <c r="B52" s="161">
        <v>5</v>
      </c>
      <c r="C52" s="168"/>
      <c r="D52" s="168"/>
      <c r="E52" s="168"/>
      <c r="F52" s="19" t="s">
        <v>447</v>
      </c>
      <c r="G52" s="19" t="s">
        <v>445</v>
      </c>
      <c r="H52" s="19" t="s">
        <v>450</v>
      </c>
      <c r="I52" s="168"/>
      <c r="J52" s="168"/>
      <c r="K52" s="168"/>
      <c r="L52" s="168"/>
      <c r="M52" s="168"/>
      <c r="N52" s="19">
        <v>21</v>
      </c>
      <c r="O52" s="19">
        <v>70</v>
      </c>
      <c r="P52" s="19">
        <v>0.1</v>
      </c>
      <c r="Q52" s="19">
        <v>75</v>
      </c>
      <c r="R52" s="168"/>
      <c r="S52" s="168"/>
      <c r="T52" s="19" t="s">
        <v>464</v>
      </c>
    </row>
    <row r="53" spans="1:20">
      <c r="A53" s="154"/>
      <c r="B53" s="161">
        <v>4.0999999999999996</v>
      </c>
      <c r="C53" s="19">
        <v>1130</v>
      </c>
      <c r="D53" s="19">
        <v>29</v>
      </c>
      <c r="E53" s="19">
        <v>72</v>
      </c>
      <c r="F53" s="19" t="s">
        <v>445</v>
      </c>
      <c r="G53" s="19" t="s">
        <v>445</v>
      </c>
      <c r="H53" s="19" t="s">
        <v>466</v>
      </c>
      <c r="I53" s="168"/>
      <c r="J53" s="19">
        <v>5</v>
      </c>
      <c r="K53" s="19">
        <v>1</v>
      </c>
      <c r="L53" s="168"/>
      <c r="M53" s="19" t="s">
        <v>353</v>
      </c>
      <c r="N53" s="168"/>
      <c r="O53" s="168"/>
      <c r="P53" s="168"/>
      <c r="Q53" s="168"/>
      <c r="R53" s="168"/>
      <c r="S53" s="168"/>
      <c r="T53" s="168"/>
    </row>
    <row r="54" spans="1:20">
      <c r="A54" s="154"/>
      <c r="B54" s="161">
        <v>4</v>
      </c>
      <c r="C54" s="19">
        <v>1145</v>
      </c>
      <c r="D54" s="19">
        <v>25</v>
      </c>
      <c r="E54" s="19">
        <f>(D54*1.8)+32</f>
        <v>77</v>
      </c>
      <c r="F54" s="19" t="s">
        <v>485</v>
      </c>
      <c r="G54" s="19" t="s">
        <v>445</v>
      </c>
      <c r="H54" s="19" t="s">
        <v>466</v>
      </c>
      <c r="I54" s="168"/>
      <c r="J54" s="168"/>
      <c r="K54" s="19">
        <v>1</v>
      </c>
      <c r="L54" s="168"/>
      <c r="M54" s="168"/>
      <c r="N54" s="19">
        <v>21</v>
      </c>
      <c r="O54" s="19">
        <v>70</v>
      </c>
      <c r="P54" s="168"/>
      <c r="Q54" s="19">
        <v>70.7</v>
      </c>
      <c r="R54" s="168"/>
      <c r="S54" s="168"/>
      <c r="T54" s="19" t="s">
        <v>464</v>
      </c>
    </row>
    <row r="55" spans="1:20" ht="30">
      <c r="A55" s="154" t="s">
        <v>441</v>
      </c>
      <c r="B55" s="161">
        <v>2.5</v>
      </c>
      <c r="C55" s="19">
        <v>1115</v>
      </c>
      <c r="D55" s="19">
        <v>22.5</v>
      </c>
      <c r="E55" s="19">
        <f>(D55*1.8)+32</f>
        <v>72.5</v>
      </c>
      <c r="F55" s="168"/>
      <c r="G55" s="168"/>
      <c r="H55" s="168"/>
      <c r="I55" s="168"/>
      <c r="J55" s="168"/>
      <c r="K55" s="168"/>
      <c r="L55" s="168"/>
      <c r="M55" s="168"/>
      <c r="N55" s="170">
        <v>20</v>
      </c>
      <c r="O55" s="170">
        <v>68</v>
      </c>
      <c r="P55" s="168"/>
      <c r="Q55" s="168"/>
      <c r="R55" s="168"/>
      <c r="S55" s="168"/>
      <c r="T55" s="168"/>
    </row>
    <row r="56" spans="1:20">
      <c r="A56" s="154" t="s">
        <v>442</v>
      </c>
      <c r="B56" s="161">
        <v>2.5</v>
      </c>
      <c r="C56" s="19">
        <v>1045</v>
      </c>
      <c r="D56" s="19">
        <v>20</v>
      </c>
      <c r="E56" s="19">
        <v>68</v>
      </c>
      <c r="F56" s="19" t="s">
        <v>445</v>
      </c>
      <c r="G56" s="19" t="s">
        <v>445</v>
      </c>
      <c r="H56" s="19" t="s">
        <v>466</v>
      </c>
      <c r="I56" s="168"/>
      <c r="J56" s="168"/>
      <c r="K56" s="168"/>
      <c r="L56" s="168"/>
      <c r="M56" s="168"/>
      <c r="N56" s="19">
        <v>19</v>
      </c>
      <c r="O56" s="19">
        <f>(N56*1.8)+32</f>
        <v>66.2</v>
      </c>
      <c r="P56" s="168"/>
      <c r="Q56" s="19">
        <v>54.5</v>
      </c>
      <c r="R56" s="168"/>
      <c r="S56" s="168"/>
      <c r="T56" s="19" t="s">
        <v>464</v>
      </c>
    </row>
    <row r="57" spans="1:20">
      <c r="A57" s="154"/>
      <c r="B57" s="161">
        <v>2</v>
      </c>
      <c r="C57" s="19">
        <v>115</v>
      </c>
      <c r="D57" s="19">
        <v>24</v>
      </c>
      <c r="E57" s="19">
        <v>75.2</v>
      </c>
      <c r="F57" s="19" t="s">
        <v>445</v>
      </c>
      <c r="G57" s="19" t="s">
        <v>445</v>
      </c>
      <c r="H57" s="19" t="s">
        <v>466</v>
      </c>
      <c r="I57" s="168"/>
      <c r="J57" s="168"/>
      <c r="K57" s="19">
        <v>1.5</v>
      </c>
      <c r="L57" s="168"/>
      <c r="M57" s="168"/>
      <c r="N57" s="19">
        <v>20</v>
      </c>
      <c r="O57" s="19">
        <v>68</v>
      </c>
      <c r="P57" s="168"/>
      <c r="Q57" s="19">
        <v>91</v>
      </c>
      <c r="R57" s="168"/>
      <c r="S57" s="168"/>
      <c r="T57" s="19" t="s">
        <v>464</v>
      </c>
    </row>
    <row r="58" spans="1:20">
      <c r="A58" s="157" t="s">
        <v>443</v>
      </c>
      <c r="B58" s="165">
        <v>4.5</v>
      </c>
      <c r="C58" s="32">
        <v>1030</v>
      </c>
      <c r="D58" s="19">
        <v>22</v>
      </c>
      <c r="E58" s="19">
        <v>75</v>
      </c>
      <c r="F58" s="19" t="s">
        <v>445</v>
      </c>
      <c r="G58" s="19" t="s">
        <v>445</v>
      </c>
      <c r="H58" s="19" t="s">
        <v>466</v>
      </c>
      <c r="I58" s="168"/>
      <c r="J58" s="168"/>
      <c r="K58" s="19">
        <v>1</v>
      </c>
      <c r="L58" s="168"/>
      <c r="M58" s="168"/>
      <c r="N58" s="19">
        <v>21</v>
      </c>
      <c r="O58" s="19">
        <v>70</v>
      </c>
      <c r="P58" s="19">
        <v>0.3</v>
      </c>
      <c r="Q58" s="19">
        <v>110</v>
      </c>
      <c r="R58" s="168"/>
      <c r="S58" s="168"/>
      <c r="T58" s="19" t="s">
        <v>464</v>
      </c>
    </row>
    <row r="59" spans="1:20">
      <c r="A59" s="157" t="s">
        <v>486</v>
      </c>
      <c r="B59" s="165">
        <v>1</v>
      </c>
      <c r="C59" s="32">
        <v>800</v>
      </c>
      <c r="D59" s="19">
        <v>20</v>
      </c>
      <c r="E59" s="19">
        <v>64</v>
      </c>
      <c r="F59" s="19" t="s">
        <v>445</v>
      </c>
      <c r="G59" s="19" t="s">
        <v>445</v>
      </c>
      <c r="H59" s="19" t="s">
        <v>466</v>
      </c>
      <c r="I59" s="168"/>
      <c r="J59" s="168"/>
      <c r="K59" s="168"/>
      <c r="L59" s="168"/>
      <c r="M59" s="19" t="s">
        <v>353</v>
      </c>
      <c r="N59" s="19">
        <v>22</v>
      </c>
      <c r="O59" s="19">
        <v>72</v>
      </c>
      <c r="P59" s="19">
        <v>2</v>
      </c>
      <c r="Q59" s="19">
        <v>43</v>
      </c>
      <c r="R59" s="168"/>
      <c r="S59" s="168"/>
      <c r="T59" s="19" t="s">
        <v>449</v>
      </c>
    </row>
    <row r="60" spans="1:20">
      <c r="A60" s="157" t="s">
        <v>444</v>
      </c>
      <c r="B60" s="165">
        <v>1</v>
      </c>
      <c r="C60" s="19">
        <v>945</v>
      </c>
      <c r="D60" s="19">
        <v>26</v>
      </c>
      <c r="E60" s="19">
        <v>78</v>
      </c>
      <c r="F60" s="19" t="s">
        <v>447</v>
      </c>
      <c r="G60" s="19" t="s">
        <v>487</v>
      </c>
      <c r="H60" s="19" t="s">
        <v>466</v>
      </c>
      <c r="I60" s="168"/>
      <c r="J60" s="168"/>
      <c r="K60" s="168"/>
      <c r="L60" s="168"/>
      <c r="M60" s="168"/>
      <c r="N60" s="19">
        <v>20</v>
      </c>
      <c r="O60" s="19">
        <v>68</v>
      </c>
      <c r="P60" s="19">
        <v>0.1</v>
      </c>
      <c r="Q60" s="19">
        <v>49</v>
      </c>
      <c r="R60" s="168"/>
      <c r="S60" s="168"/>
      <c r="T60" s="19" t="s">
        <v>464</v>
      </c>
    </row>
    <row r="61" spans="1:20">
      <c r="A61" s="154" t="s">
        <v>382</v>
      </c>
      <c r="B61" s="161">
        <v>-1</v>
      </c>
      <c r="C61" s="19">
        <v>1130</v>
      </c>
      <c r="D61" s="19">
        <v>24.6</v>
      </c>
      <c r="E61" s="19">
        <v>72</v>
      </c>
      <c r="F61" s="19" t="s">
        <v>447</v>
      </c>
      <c r="G61" s="19" t="s">
        <v>445</v>
      </c>
      <c r="H61" s="19" t="s">
        <v>466</v>
      </c>
      <c r="I61" s="19">
        <v>2.1</v>
      </c>
      <c r="J61" s="168"/>
      <c r="K61" s="19">
        <v>1</v>
      </c>
      <c r="L61" s="168"/>
      <c r="M61" s="168"/>
      <c r="N61" s="19">
        <v>21</v>
      </c>
      <c r="O61" s="19">
        <v>69</v>
      </c>
      <c r="P61" s="19">
        <v>0.5</v>
      </c>
      <c r="Q61" s="19">
        <v>63</v>
      </c>
      <c r="R61" s="168"/>
      <c r="S61" s="168"/>
      <c r="T61" s="19" t="s">
        <v>464</v>
      </c>
    </row>
    <row r="62" spans="1:20">
      <c r="A62" s="154" t="s">
        <v>481</v>
      </c>
      <c r="B62" s="161">
        <v>-2</v>
      </c>
      <c r="C62" s="19">
        <v>1100</v>
      </c>
      <c r="D62" s="168"/>
      <c r="E62" s="168"/>
      <c r="F62" s="19" t="s">
        <v>447</v>
      </c>
      <c r="G62" s="19" t="s">
        <v>445</v>
      </c>
      <c r="H62" s="19" t="s">
        <v>488</v>
      </c>
      <c r="I62" s="168"/>
      <c r="J62" s="168"/>
      <c r="K62" s="19">
        <v>1</v>
      </c>
      <c r="L62" s="168"/>
      <c r="M62" s="168"/>
      <c r="N62" s="19">
        <v>20</v>
      </c>
      <c r="O62" s="19">
        <v>68</v>
      </c>
      <c r="P62" s="168"/>
      <c r="Q62" s="19">
        <v>122</v>
      </c>
      <c r="R62" s="168"/>
      <c r="S62" s="168"/>
      <c r="T62" s="19" t="s">
        <v>449</v>
      </c>
    </row>
    <row r="63" spans="1:20">
      <c r="A63" s="154" t="s">
        <v>479</v>
      </c>
      <c r="B63" s="161">
        <v>-6.5</v>
      </c>
      <c r="C63" s="19">
        <v>1200</v>
      </c>
      <c r="D63" s="19">
        <f>(E63-32)/1.8</f>
        <v>21.111111111111111</v>
      </c>
      <c r="E63" s="169">
        <v>70</v>
      </c>
      <c r="F63" s="168"/>
      <c r="G63" s="168"/>
      <c r="H63" s="19" t="s">
        <v>466</v>
      </c>
      <c r="I63" s="168"/>
      <c r="J63" s="168"/>
      <c r="K63" s="19">
        <v>1</v>
      </c>
      <c r="L63" s="168"/>
      <c r="M63" s="19" t="s">
        <v>353</v>
      </c>
      <c r="N63" s="167">
        <f>(O63-32)/1.8</f>
        <v>21.666666666666668</v>
      </c>
      <c r="O63" s="19">
        <v>71</v>
      </c>
      <c r="P63" s="168"/>
      <c r="Q63" s="19">
        <v>36.58</v>
      </c>
      <c r="R63" s="168"/>
      <c r="S63" s="168"/>
      <c r="T63" s="19" t="s">
        <v>464</v>
      </c>
    </row>
    <row r="64" spans="1:20">
      <c r="A64" s="154" t="s">
        <v>480</v>
      </c>
      <c r="B64" s="161">
        <v>-7</v>
      </c>
      <c r="C64" s="19">
        <v>1015</v>
      </c>
      <c r="D64" s="19">
        <v>25</v>
      </c>
      <c r="E64" s="19">
        <v>77</v>
      </c>
      <c r="F64" s="19" t="s">
        <v>447</v>
      </c>
      <c r="G64" s="19" t="s">
        <v>445</v>
      </c>
      <c r="H64" s="19" t="s">
        <v>450</v>
      </c>
      <c r="I64" s="168"/>
      <c r="J64" s="168"/>
      <c r="K64" s="168"/>
      <c r="L64" s="168"/>
      <c r="M64" s="19" t="s">
        <v>353</v>
      </c>
      <c r="N64" s="19">
        <v>20</v>
      </c>
      <c r="O64" s="19">
        <v>68</v>
      </c>
      <c r="P64" s="19">
        <v>0.1</v>
      </c>
      <c r="Q64" s="19">
        <v>66.900000000000006</v>
      </c>
      <c r="R64" s="168"/>
      <c r="S64" s="168"/>
      <c r="T64" s="19" t="s">
        <v>464</v>
      </c>
    </row>
    <row r="65" spans="1:20">
      <c r="A65" s="154" t="s">
        <v>478</v>
      </c>
      <c r="B65" s="161">
        <v>-8</v>
      </c>
      <c r="C65" s="19">
        <v>1015</v>
      </c>
      <c r="D65" s="168"/>
      <c r="E65" s="168"/>
      <c r="F65" s="19" t="s">
        <v>445</v>
      </c>
      <c r="G65" s="19" t="s">
        <v>445</v>
      </c>
      <c r="H65" s="19" t="s">
        <v>466</v>
      </c>
      <c r="I65" s="168"/>
      <c r="J65" s="168"/>
      <c r="K65" s="168"/>
      <c r="L65" s="168"/>
      <c r="M65" s="168"/>
      <c r="N65" s="19">
        <v>19</v>
      </c>
      <c r="O65" s="19">
        <v>66</v>
      </c>
      <c r="P65" s="168"/>
      <c r="Q65" s="19">
        <v>73</v>
      </c>
      <c r="R65" s="168"/>
      <c r="S65" s="168"/>
      <c r="T65" s="19" t="s">
        <v>464</v>
      </c>
    </row>
    <row r="66" spans="1:20">
      <c r="A66" s="154" t="s">
        <v>512</v>
      </c>
      <c r="B66" s="161">
        <v>-9</v>
      </c>
      <c r="C66" s="19">
        <v>1100</v>
      </c>
      <c r="D66" s="19">
        <v>25</v>
      </c>
      <c r="E66" s="19">
        <v>72</v>
      </c>
      <c r="F66" s="19" t="s">
        <v>445</v>
      </c>
      <c r="G66" s="168"/>
      <c r="H66" s="19" t="s">
        <v>466</v>
      </c>
      <c r="I66" s="105" t="s">
        <v>445</v>
      </c>
      <c r="J66" s="105" t="s">
        <v>445</v>
      </c>
      <c r="K66" s="105" t="s">
        <v>445</v>
      </c>
      <c r="L66" s="19" t="s">
        <v>436</v>
      </c>
      <c r="M66" s="19" t="s">
        <v>489</v>
      </c>
      <c r="N66" s="19">
        <v>25</v>
      </c>
      <c r="O66" s="19">
        <f>(N66*1.8+(32))</f>
        <v>77</v>
      </c>
      <c r="P66" s="105">
        <v>-3.888888889</v>
      </c>
      <c r="Q66" s="19">
        <v>72.5</v>
      </c>
      <c r="R66" s="168"/>
      <c r="S66" s="168"/>
      <c r="T66" s="19" t="s">
        <v>464</v>
      </c>
    </row>
    <row r="67" spans="1:20" ht="30">
      <c r="A67" s="159" t="s">
        <v>195</v>
      </c>
    </row>
  </sheetData>
  <phoneticPr fontId="9" type="noConversion"/>
  <pageMargins left="0.75" right="0.75" top="1" bottom="1" header="0.5" footer="0.5"/>
  <pageSetup scale="95" orientation="landscape" horizontalDpi="4294967292" verticalDpi="4294967292"/>
  <headerFooter>
    <oddHeader>&amp;C&amp;"Calibri,Regular"&amp;K000000Day in the Life of the Hudson RIver_x000D_10/4/12 - Physical Systems</oddHeader>
    <oddFooter>&amp;R&amp;"Calibri,Regular"&amp;K000000&amp;P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pane ySplit="1840" topLeftCell="A8" activePane="bottomLeft"/>
      <selection activeCell="B1" sqref="B1"/>
      <selection pane="bottomLeft" activeCell="J16" sqref="J16"/>
    </sheetView>
  </sheetViews>
  <sheetFormatPr baseColWidth="10" defaultRowHeight="15" x14ac:dyDescent="0"/>
  <cols>
    <col min="1" max="8" width="5.6640625" customWidth="1"/>
    <col min="9" max="9" width="5" customWidth="1"/>
    <col min="10" max="10" width="4.5" customWidth="1"/>
    <col min="11" max="11" width="5.6640625" customWidth="1"/>
  </cols>
  <sheetData>
    <row r="1" spans="1:13" ht="79" customHeight="1">
      <c r="A1" s="152" t="s">
        <v>417</v>
      </c>
      <c r="B1" s="152" t="s">
        <v>0</v>
      </c>
      <c r="C1" s="171" t="s">
        <v>491</v>
      </c>
      <c r="D1" s="171" t="s">
        <v>492</v>
      </c>
      <c r="E1" s="172" t="s">
        <v>493</v>
      </c>
      <c r="F1" s="172" t="s">
        <v>494</v>
      </c>
      <c r="G1" s="172" t="s">
        <v>495</v>
      </c>
      <c r="H1" s="172" t="s">
        <v>496</v>
      </c>
      <c r="I1" s="173" t="s">
        <v>497</v>
      </c>
      <c r="J1" s="173" t="s">
        <v>498</v>
      </c>
      <c r="K1" s="172" t="s">
        <v>499</v>
      </c>
    </row>
    <row r="2" spans="1:13">
      <c r="A2" s="174"/>
      <c r="B2" s="161">
        <v>153</v>
      </c>
      <c r="C2" s="19">
        <v>945</v>
      </c>
      <c r="D2" s="19">
        <v>1058</v>
      </c>
      <c r="E2" s="19"/>
      <c r="F2" s="19"/>
      <c r="G2" s="19"/>
      <c r="H2" s="19"/>
      <c r="I2" s="19" t="s">
        <v>264</v>
      </c>
      <c r="J2" s="19"/>
      <c r="K2" s="190" t="s">
        <v>500</v>
      </c>
    </row>
    <row r="3" spans="1:13">
      <c r="A3" s="174"/>
      <c r="B3" s="161">
        <v>152</v>
      </c>
      <c r="C3" s="19">
        <v>845</v>
      </c>
      <c r="D3" s="19">
        <v>1315</v>
      </c>
      <c r="E3" s="19">
        <v>193</v>
      </c>
      <c r="F3" s="19">
        <v>61</v>
      </c>
      <c r="G3" s="19"/>
      <c r="H3" s="19"/>
      <c r="I3" s="19" t="s">
        <v>264</v>
      </c>
      <c r="J3" s="19"/>
      <c r="K3" s="19"/>
    </row>
    <row r="4" spans="1:13">
      <c r="A4" s="174"/>
      <c r="B4" s="161">
        <v>145</v>
      </c>
      <c r="C4" s="19">
        <v>900</v>
      </c>
      <c r="D4" s="19">
        <v>1300</v>
      </c>
      <c r="E4" s="19"/>
      <c r="F4" s="19"/>
      <c r="G4" s="19"/>
      <c r="H4" s="19"/>
      <c r="I4" s="19" t="s">
        <v>264</v>
      </c>
      <c r="J4" s="19"/>
      <c r="K4" s="19"/>
    </row>
    <row r="5" spans="1:13">
      <c r="A5" s="174"/>
      <c r="B5" s="161">
        <v>138</v>
      </c>
      <c r="C5" s="19">
        <v>1015</v>
      </c>
      <c r="D5" s="19">
        <v>1115</v>
      </c>
      <c r="E5" s="19">
        <v>69</v>
      </c>
      <c r="F5" s="19">
        <v>40</v>
      </c>
      <c r="G5" s="19"/>
      <c r="H5" s="19"/>
      <c r="I5" s="19" t="s">
        <v>264</v>
      </c>
      <c r="J5" s="19"/>
      <c r="K5" s="19"/>
    </row>
    <row r="6" spans="1:13">
      <c r="A6" s="174"/>
      <c r="B6" s="161">
        <v>133</v>
      </c>
      <c r="C6" s="19">
        <v>930</v>
      </c>
      <c r="D6" s="19">
        <v>1045</v>
      </c>
      <c r="E6" s="19">
        <v>120</v>
      </c>
      <c r="F6" s="19">
        <v>64</v>
      </c>
      <c r="G6" s="19"/>
      <c r="H6" s="19"/>
      <c r="I6" s="19" t="s">
        <v>264</v>
      </c>
      <c r="J6" s="19"/>
      <c r="K6" s="19"/>
    </row>
    <row r="7" spans="1:13">
      <c r="A7" s="174"/>
      <c r="B7" s="161">
        <v>127</v>
      </c>
      <c r="C7" s="19">
        <v>1515</v>
      </c>
      <c r="D7" s="19">
        <v>1600</v>
      </c>
      <c r="E7" s="19"/>
      <c r="F7" s="19"/>
      <c r="G7" s="19">
        <v>28</v>
      </c>
      <c r="H7" s="19">
        <v>47</v>
      </c>
      <c r="I7" s="19"/>
      <c r="J7" s="19" t="s">
        <v>264</v>
      </c>
      <c r="K7" s="19"/>
    </row>
    <row r="8" spans="1:13">
      <c r="A8" s="175"/>
      <c r="B8" s="162">
        <v>123</v>
      </c>
      <c r="C8" s="19">
        <v>930</v>
      </c>
      <c r="D8" s="19">
        <v>1300</v>
      </c>
      <c r="E8" s="19"/>
      <c r="F8" s="19"/>
      <c r="G8" s="19"/>
      <c r="H8" s="19"/>
      <c r="I8" s="19" t="s">
        <v>264</v>
      </c>
      <c r="J8" s="19"/>
      <c r="K8" s="19"/>
    </row>
    <row r="9" spans="1:13">
      <c r="A9" s="174"/>
      <c r="B9" s="161">
        <v>118</v>
      </c>
      <c r="C9" s="19">
        <v>1000</v>
      </c>
      <c r="D9" s="19">
        <v>1330</v>
      </c>
      <c r="E9" s="19"/>
      <c r="F9" s="19"/>
      <c r="G9" s="19"/>
      <c r="H9" s="19"/>
      <c r="I9" s="19" t="s">
        <v>264</v>
      </c>
      <c r="J9" s="19"/>
      <c r="K9" s="190" t="s">
        <v>501</v>
      </c>
      <c r="L9" s="191"/>
      <c r="M9" s="191"/>
    </row>
    <row r="10" spans="1:13">
      <c r="A10" s="174"/>
      <c r="B10" s="161">
        <v>108</v>
      </c>
      <c r="C10" s="19">
        <v>1000</v>
      </c>
      <c r="D10" s="19">
        <v>1130</v>
      </c>
      <c r="E10" s="19">
        <v>34</v>
      </c>
      <c r="F10" s="19">
        <v>23</v>
      </c>
      <c r="G10" s="19"/>
      <c r="H10" s="19"/>
      <c r="I10" s="19" t="s">
        <v>264</v>
      </c>
      <c r="J10" s="19"/>
      <c r="K10" s="190"/>
      <c r="L10" s="191"/>
      <c r="M10" s="191"/>
    </row>
    <row r="11" spans="1:13">
      <c r="A11" s="174"/>
      <c r="B11" s="161">
        <v>102</v>
      </c>
      <c r="C11" s="19">
        <v>115</v>
      </c>
      <c r="D11" s="19">
        <v>1145</v>
      </c>
      <c r="E11" s="19"/>
      <c r="F11" s="19"/>
      <c r="G11" s="19"/>
      <c r="H11" s="19"/>
      <c r="I11" s="19" t="s">
        <v>264</v>
      </c>
      <c r="J11" s="19"/>
      <c r="K11" s="190"/>
      <c r="L11" s="191"/>
      <c r="M11" s="191"/>
    </row>
    <row r="12" spans="1:13">
      <c r="A12" s="174"/>
      <c r="B12" s="161">
        <v>97</v>
      </c>
      <c r="C12" s="19">
        <v>900</v>
      </c>
      <c r="D12" s="19">
        <v>1030</v>
      </c>
      <c r="E12" s="19">
        <v>0</v>
      </c>
      <c r="F12" s="19">
        <v>31</v>
      </c>
      <c r="G12" s="19"/>
      <c r="H12" s="19"/>
      <c r="I12" s="19" t="s">
        <v>264</v>
      </c>
      <c r="J12" s="19"/>
      <c r="K12" s="190" t="s">
        <v>519</v>
      </c>
      <c r="L12" s="191"/>
      <c r="M12" s="191"/>
    </row>
    <row r="13" spans="1:13">
      <c r="A13" s="174"/>
      <c r="B13" s="161">
        <v>92</v>
      </c>
      <c r="C13" s="19">
        <v>930</v>
      </c>
      <c r="D13" s="19">
        <v>1100</v>
      </c>
      <c r="E13" s="19"/>
      <c r="F13" s="19"/>
      <c r="G13" s="19"/>
      <c r="H13" s="19"/>
      <c r="I13" s="19" t="s">
        <v>264</v>
      </c>
      <c r="J13" s="19"/>
      <c r="K13" s="190" t="s">
        <v>520</v>
      </c>
      <c r="L13" s="191"/>
      <c r="M13" s="191"/>
    </row>
    <row r="14" spans="1:13">
      <c r="A14" s="174"/>
      <c r="B14" s="161">
        <v>90</v>
      </c>
      <c r="C14" s="19">
        <v>1200</v>
      </c>
      <c r="D14" s="19">
        <v>1300</v>
      </c>
      <c r="E14" s="19"/>
      <c r="F14" s="19"/>
      <c r="G14" s="19">
        <v>34</v>
      </c>
      <c r="H14" s="19">
        <v>54</v>
      </c>
      <c r="I14" s="19"/>
      <c r="J14" s="19" t="s">
        <v>264</v>
      </c>
      <c r="K14" s="190"/>
      <c r="L14" s="191"/>
      <c r="M14" s="191"/>
    </row>
    <row r="15" spans="1:13">
      <c r="A15" s="174"/>
      <c r="B15" s="161">
        <v>87</v>
      </c>
      <c r="C15" s="19">
        <v>1045</v>
      </c>
      <c r="D15" s="19">
        <v>1215</v>
      </c>
      <c r="E15" s="19"/>
      <c r="F15" s="19"/>
      <c r="G15" s="19"/>
      <c r="H15" s="19"/>
      <c r="I15" s="19"/>
      <c r="J15" s="19" t="s">
        <v>264</v>
      </c>
      <c r="K15" s="190" t="s">
        <v>521</v>
      </c>
      <c r="L15" s="191"/>
      <c r="M15" s="191"/>
    </row>
    <row r="16" spans="1:13">
      <c r="A16" s="174"/>
      <c r="B16" s="161">
        <v>78</v>
      </c>
      <c r="C16" s="19">
        <v>930</v>
      </c>
      <c r="D16" s="19">
        <v>1145</v>
      </c>
      <c r="E16" s="19"/>
      <c r="F16" s="19"/>
      <c r="G16" s="19">
        <v>134</v>
      </c>
      <c r="H16" s="19">
        <v>195</v>
      </c>
      <c r="I16" s="19"/>
      <c r="J16" s="19" t="s">
        <v>264</v>
      </c>
      <c r="K16" s="190"/>
      <c r="L16" s="191"/>
      <c r="M16" s="191"/>
    </row>
    <row r="17" spans="1:13" ht="30">
      <c r="A17" s="175" t="s">
        <v>433</v>
      </c>
      <c r="B17" s="163">
        <v>76</v>
      </c>
      <c r="C17" s="19">
        <v>1000</v>
      </c>
      <c r="D17" s="19">
        <v>1215</v>
      </c>
      <c r="E17" s="19"/>
      <c r="F17" s="19"/>
      <c r="G17" s="19"/>
      <c r="H17" s="19"/>
      <c r="I17" s="19"/>
      <c r="J17" s="19" t="s">
        <v>264</v>
      </c>
      <c r="K17" s="190"/>
      <c r="L17" s="191"/>
      <c r="M17" s="191"/>
    </row>
    <row r="18" spans="1:13">
      <c r="A18" s="175"/>
      <c r="B18" s="163">
        <v>61.1</v>
      </c>
      <c r="C18" s="19">
        <v>1000</v>
      </c>
      <c r="D18" s="19">
        <v>1215</v>
      </c>
      <c r="E18" s="19">
        <v>11</v>
      </c>
      <c r="F18" s="19">
        <v>64</v>
      </c>
      <c r="G18" s="19"/>
      <c r="H18" s="19"/>
      <c r="I18" s="19"/>
      <c r="J18" s="19" t="s">
        <v>264</v>
      </c>
      <c r="K18" s="190"/>
      <c r="L18" s="191"/>
      <c r="M18" s="191"/>
    </row>
    <row r="19" spans="1:13">
      <c r="A19" s="175" t="s">
        <v>434</v>
      </c>
      <c r="B19" s="163">
        <v>61</v>
      </c>
      <c r="C19" s="19">
        <v>1015</v>
      </c>
      <c r="D19" s="19">
        <v>1100</v>
      </c>
      <c r="E19" s="19"/>
      <c r="F19" s="19"/>
      <c r="G19" s="19"/>
      <c r="H19" s="19"/>
      <c r="I19" s="19"/>
      <c r="J19" s="19" t="s">
        <v>264</v>
      </c>
      <c r="K19" s="190"/>
      <c r="L19" s="191"/>
      <c r="M19" s="191"/>
    </row>
    <row r="20" spans="1:13">
      <c r="A20" s="175" t="s">
        <v>435</v>
      </c>
      <c r="B20" s="163">
        <v>61</v>
      </c>
      <c r="C20" s="19">
        <v>1300</v>
      </c>
      <c r="D20" s="19">
        <v>1430</v>
      </c>
      <c r="E20" s="19"/>
      <c r="F20" s="19"/>
      <c r="G20" s="19"/>
      <c r="H20" s="19"/>
      <c r="I20" s="19"/>
      <c r="J20" s="19" t="s">
        <v>264</v>
      </c>
      <c r="K20" s="190"/>
      <c r="L20" s="191"/>
      <c r="M20" s="191"/>
    </row>
    <row r="21" spans="1:13">
      <c r="A21" s="175"/>
      <c r="B21" s="163">
        <v>60</v>
      </c>
      <c r="C21" s="19">
        <v>1000</v>
      </c>
      <c r="D21" s="19">
        <v>1300</v>
      </c>
      <c r="E21" s="19"/>
      <c r="F21" s="19"/>
      <c r="G21" s="19"/>
      <c r="H21" s="19"/>
      <c r="I21" s="19"/>
      <c r="J21" s="19" t="s">
        <v>264</v>
      </c>
      <c r="K21" s="190"/>
      <c r="L21" s="191"/>
      <c r="M21" s="191"/>
    </row>
    <row r="22" spans="1:13">
      <c r="A22" s="175"/>
      <c r="B22" s="163">
        <v>58</v>
      </c>
      <c r="C22" s="19">
        <v>940</v>
      </c>
      <c r="D22" s="19">
        <v>1015</v>
      </c>
      <c r="E22" s="19"/>
      <c r="F22" s="19"/>
      <c r="G22" s="19"/>
      <c r="H22" s="19"/>
      <c r="I22" s="19"/>
      <c r="J22" s="19" t="s">
        <v>264</v>
      </c>
      <c r="K22" s="190" t="s">
        <v>518</v>
      </c>
      <c r="L22" s="191"/>
      <c r="M22" s="191"/>
    </row>
    <row r="23" spans="1:13">
      <c r="A23" s="174"/>
      <c r="B23" s="161">
        <v>57</v>
      </c>
      <c r="C23" s="19">
        <v>945</v>
      </c>
      <c r="D23" s="19">
        <v>1045</v>
      </c>
      <c r="E23" s="19"/>
      <c r="F23" s="19"/>
      <c r="G23" s="19">
        <v>0</v>
      </c>
      <c r="H23" s="19">
        <v>20</v>
      </c>
      <c r="I23" s="19"/>
      <c r="J23" s="19" t="s">
        <v>264</v>
      </c>
      <c r="K23" s="190"/>
      <c r="L23" s="191"/>
      <c r="M23" s="191"/>
    </row>
    <row r="24" spans="1:13">
      <c r="A24" s="175"/>
      <c r="B24" s="163">
        <v>55</v>
      </c>
      <c r="C24" s="19">
        <v>915</v>
      </c>
      <c r="D24" s="19" t="s">
        <v>502</v>
      </c>
      <c r="E24" s="19"/>
      <c r="F24" s="19"/>
      <c r="G24" s="19"/>
      <c r="H24" s="19"/>
      <c r="I24" s="19"/>
      <c r="J24" s="19" t="s">
        <v>264</v>
      </c>
      <c r="K24" s="190" t="s">
        <v>522</v>
      </c>
      <c r="L24" s="191"/>
      <c r="M24" s="191"/>
    </row>
    <row r="25" spans="1:13">
      <c r="A25" s="175"/>
      <c r="B25" s="163">
        <v>53</v>
      </c>
      <c r="C25" s="19">
        <v>1100</v>
      </c>
      <c r="D25" s="19">
        <v>1330</v>
      </c>
      <c r="E25" s="19"/>
      <c r="F25" s="19"/>
      <c r="G25" s="19"/>
      <c r="H25" s="19"/>
      <c r="I25" s="19"/>
      <c r="J25" s="19" t="s">
        <v>264</v>
      </c>
      <c r="K25" s="190" t="s">
        <v>503</v>
      </c>
      <c r="L25" s="191"/>
      <c r="M25" s="191"/>
    </row>
    <row r="26" spans="1:13">
      <c r="A26" s="175"/>
      <c r="B26" s="163">
        <v>43</v>
      </c>
      <c r="C26" s="19">
        <v>900</v>
      </c>
      <c r="D26" s="19">
        <v>1000</v>
      </c>
      <c r="E26" s="19"/>
      <c r="F26" s="19"/>
      <c r="G26" s="19"/>
      <c r="H26" s="19"/>
      <c r="I26" s="19"/>
      <c r="J26" s="19" t="s">
        <v>264</v>
      </c>
      <c r="K26" s="190"/>
      <c r="L26" s="191"/>
      <c r="M26" s="191"/>
    </row>
    <row r="27" spans="1:13">
      <c r="A27" s="175"/>
      <c r="B27" s="163">
        <v>41</v>
      </c>
      <c r="C27" s="19">
        <v>1030</v>
      </c>
      <c r="D27" s="19">
        <v>1145</v>
      </c>
      <c r="E27" s="19"/>
      <c r="F27" s="19"/>
      <c r="G27" s="19">
        <v>0</v>
      </c>
      <c r="H27" s="19">
        <v>18</v>
      </c>
      <c r="I27" s="19"/>
      <c r="J27" s="19" t="s">
        <v>264</v>
      </c>
      <c r="K27" s="190"/>
      <c r="L27" s="191"/>
      <c r="M27" s="191"/>
    </row>
    <row r="28" spans="1:13">
      <c r="A28" s="175" t="s">
        <v>436</v>
      </c>
      <c r="B28" s="163">
        <v>35</v>
      </c>
      <c r="C28" s="19">
        <v>1215</v>
      </c>
      <c r="D28" s="19">
        <v>1300</v>
      </c>
      <c r="E28" s="19"/>
      <c r="F28" s="19"/>
      <c r="G28" s="19">
        <v>22.5</v>
      </c>
      <c r="H28" s="19">
        <v>28</v>
      </c>
      <c r="I28" s="19"/>
      <c r="J28" s="19" t="s">
        <v>264</v>
      </c>
      <c r="K28" s="190"/>
      <c r="L28" s="191"/>
      <c r="M28" s="191"/>
    </row>
    <row r="29" spans="1:13">
      <c r="A29" s="175" t="s">
        <v>437</v>
      </c>
      <c r="B29" s="163">
        <v>35</v>
      </c>
      <c r="C29" s="19">
        <v>930</v>
      </c>
      <c r="D29" s="19">
        <v>1245</v>
      </c>
      <c r="E29" s="19"/>
      <c r="F29" s="19"/>
      <c r="G29" s="19">
        <v>120</v>
      </c>
      <c r="H29" s="19">
        <v>10</v>
      </c>
      <c r="I29" s="19"/>
      <c r="J29" s="19" t="s">
        <v>264</v>
      </c>
      <c r="K29" s="190"/>
      <c r="L29" s="191"/>
      <c r="M29" s="191"/>
    </row>
    <row r="30" spans="1:13">
      <c r="A30" s="175"/>
      <c r="B30" s="163">
        <v>32</v>
      </c>
      <c r="C30" s="19">
        <v>700</v>
      </c>
      <c r="D30" s="19">
        <v>1100</v>
      </c>
      <c r="E30" s="19"/>
      <c r="F30" s="19"/>
      <c r="G30" s="19">
        <v>0</v>
      </c>
      <c r="H30" s="19">
        <v>53</v>
      </c>
      <c r="I30" s="19"/>
      <c r="J30" s="19" t="s">
        <v>264</v>
      </c>
      <c r="K30" s="190"/>
      <c r="L30" s="191"/>
      <c r="M30" s="191"/>
    </row>
    <row r="31" spans="1:13">
      <c r="A31" s="174" t="s">
        <v>438</v>
      </c>
      <c r="B31" s="161">
        <v>31</v>
      </c>
      <c r="C31" s="19">
        <v>1030</v>
      </c>
      <c r="D31" s="19">
        <v>1245</v>
      </c>
      <c r="E31" s="19"/>
      <c r="F31" s="19"/>
      <c r="G31" s="19">
        <v>32</v>
      </c>
      <c r="H31" s="19">
        <v>74</v>
      </c>
      <c r="I31" s="19"/>
      <c r="J31" s="19" t="s">
        <v>264</v>
      </c>
      <c r="K31" s="190"/>
      <c r="L31" s="191"/>
      <c r="M31" s="191"/>
    </row>
    <row r="32" spans="1:13">
      <c r="A32" s="175" t="s">
        <v>436</v>
      </c>
      <c r="B32" s="163">
        <v>30.5</v>
      </c>
      <c r="C32" s="19">
        <v>1000</v>
      </c>
      <c r="D32" s="19">
        <v>1100</v>
      </c>
      <c r="E32" s="19"/>
      <c r="F32" s="19"/>
      <c r="G32" s="19">
        <v>17</v>
      </c>
      <c r="H32" s="19">
        <v>9</v>
      </c>
      <c r="I32" s="19"/>
      <c r="J32" s="19" t="s">
        <v>264</v>
      </c>
      <c r="K32" s="190" t="s">
        <v>504</v>
      </c>
      <c r="L32" s="191"/>
      <c r="M32" s="191"/>
    </row>
    <row r="33" spans="1:13">
      <c r="A33" s="175" t="s">
        <v>436</v>
      </c>
      <c r="B33" s="163">
        <v>25</v>
      </c>
      <c r="C33" s="19">
        <v>830</v>
      </c>
      <c r="D33" s="19">
        <v>1015</v>
      </c>
      <c r="E33" s="19"/>
      <c r="F33" s="19"/>
      <c r="G33" s="19">
        <v>12.5</v>
      </c>
      <c r="H33" s="19">
        <v>44</v>
      </c>
      <c r="I33" s="19"/>
      <c r="J33" s="19" t="s">
        <v>264</v>
      </c>
      <c r="K33" s="190"/>
      <c r="L33" s="191"/>
      <c r="M33" s="191"/>
    </row>
    <row r="34" spans="1:13">
      <c r="A34" s="175" t="s">
        <v>437</v>
      </c>
      <c r="B34" s="163">
        <v>25</v>
      </c>
      <c r="C34" s="19">
        <v>915</v>
      </c>
      <c r="D34" s="19">
        <v>1300</v>
      </c>
      <c r="E34" s="19"/>
      <c r="F34" s="19"/>
      <c r="G34" s="19">
        <v>393</v>
      </c>
      <c r="H34" s="19">
        <v>509</v>
      </c>
      <c r="I34" s="19"/>
      <c r="J34" s="19" t="s">
        <v>264</v>
      </c>
      <c r="K34" s="190" t="s">
        <v>505</v>
      </c>
      <c r="L34" s="191"/>
      <c r="M34" s="191"/>
    </row>
    <row r="35" spans="1:13">
      <c r="A35" s="175"/>
      <c r="B35" s="163">
        <v>23</v>
      </c>
      <c r="C35" s="19">
        <v>1030</v>
      </c>
      <c r="D35" s="19">
        <v>1130</v>
      </c>
      <c r="E35" s="19"/>
      <c r="F35" s="19"/>
      <c r="G35" s="19">
        <v>40</v>
      </c>
      <c r="H35" s="19">
        <v>68</v>
      </c>
      <c r="I35" s="19"/>
      <c r="J35" s="19" t="s">
        <v>264</v>
      </c>
      <c r="K35" s="190"/>
      <c r="L35" s="191"/>
      <c r="M35" s="191"/>
    </row>
    <row r="36" spans="1:13">
      <c r="A36" s="175"/>
      <c r="B36" s="163">
        <v>18.5</v>
      </c>
      <c r="C36" s="19">
        <v>1015</v>
      </c>
      <c r="D36" s="19">
        <v>1100</v>
      </c>
      <c r="E36" s="19"/>
      <c r="F36" s="19"/>
      <c r="G36" s="19">
        <v>74</v>
      </c>
      <c r="H36" s="19">
        <v>82</v>
      </c>
      <c r="I36" s="19"/>
      <c r="J36" s="19" t="s">
        <v>264</v>
      </c>
      <c r="K36" s="190"/>
      <c r="L36" s="191"/>
      <c r="M36" s="191"/>
    </row>
    <row r="37" spans="1:13">
      <c r="A37" s="175" t="s">
        <v>477</v>
      </c>
      <c r="B37" s="163">
        <v>18</v>
      </c>
      <c r="C37" s="19">
        <v>1015</v>
      </c>
      <c r="D37" s="19">
        <v>1130</v>
      </c>
      <c r="E37" s="19"/>
      <c r="F37" s="19"/>
      <c r="G37" s="19">
        <v>19</v>
      </c>
      <c r="H37" s="19">
        <v>44</v>
      </c>
      <c r="I37" s="19"/>
      <c r="J37" s="19" t="s">
        <v>264</v>
      </c>
      <c r="K37" s="190"/>
      <c r="L37" s="191"/>
      <c r="M37" s="191"/>
    </row>
    <row r="38" spans="1:13">
      <c r="A38" s="175" t="s">
        <v>440</v>
      </c>
      <c r="B38" s="163">
        <v>18</v>
      </c>
      <c r="C38" s="19">
        <v>1200</v>
      </c>
      <c r="D38" s="19">
        <v>1300</v>
      </c>
      <c r="E38" s="19"/>
      <c r="F38" s="19"/>
      <c r="G38" s="19"/>
      <c r="H38" s="19"/>
      <c r="I38" s="19"/>
      <c r="J38" s="19" t="s">
        <v>264</v>
      </c>
      <c r="K38" s="190"/>
      <c r="L38" s="191"/>
      <c r="M38" s="191"/>
    </row>
    <row r="39" spans="1:13" ht="30">
      <c r="A39" s="176" t="s">
        <v>483</v>
      </c>
      <c r="B39" s="164" t="s">
        <v>396</v>
      </c>
      <c r="C39" s="19">
        <v>930</v>
      </c>
      <c r="D39" s="19">
        <v>1000</v>
      </c>
      <c r="E39" s="19">
        <v>397</v>
      </c>
      <c r="F39" s="19">
        <v>393</v>
      </c>
      <c r="G39" s="19"/>
      <c r="H39" s="19"/>
      <c r="I39" s="19" t="s">
        <v>264</v>
      </c>
      <c r="J39" s="19"/>
      <c r="K39" s="190" t="s">
        <v>523</v>
      </c>
      <c r="L39" s="191"/>
      <c r="M39" s="191"/>
    </row>
    <row r="40" spans="1:13">
      <c r="A40" s="175"/>
      <c r="B40" s="163">
        <v>11.5</v>
      </c>
      <c r="C40" s="19">
        <v>1000</v>
      </c>
      <c r="D40" s="19">
        <v>1230</v>
      </c>
      <c r="E40" s="19"/>
      <c r="F40" s="19"/>
      <c r="G40" s="19">
        <v>0</v>
      </c>
      <c r="H40" s="19">
        <v>31</v>
      </c>
      <c r="I40" s="19"/>
      <c r="J40" s="19" t="s">
        <v>264</v>
      </c>
      <c r="K40" s="190"/>
      <c r="L40" s="191"/>
      <c r="M40" s="191"/>
    </row>
    <row r="41" spans="1:13">
      <c r="A41" s="174"/>
      <c r="B41" s="161">
        <v>4</v>
      </c>
      <c r="C41" s="19">
        <v>1130</v>
      </c>
      <c r="D41" s="19">
        <v>1200</v>
      </c>
      <c r="E41" s="19"/>
      <c r="F41" s="19"/>
      <c r="G41" s="19">
        <v>183</v>
      </c>
      <c r="H41" s="19">
        <v>175</v>
      </c>
      <c r="I41" s="19" t="s">
        <v>264</v>
      </c>
      <c r="J41" s="19"/>
      <c r="K41" s="190" t="s">
        <v>509</v>
      </c>
      <c r="L41" s="191"/>
      <c r="M41" s="191"/>
    </row>
    <row r="42" spans="1:13">
      <c r="A42" s="177" t="s">
        <v>443</v>
      </c>
      <c r="B42" s="165">
        <v>4.5</v>
      </c>
      <c r="C42" s="19">
        <v>1030</v>
      </c>
      <c r="D42" s="19">
        <v>1130</v>
      </c>
      <c r="E42" s="19"/>
      <c r="F42" s="19"/>
      <c r="G42" s="19"/>
      <c r="H42" s="19"/>
      <c r="I42" s="19" t="s">
        <v>264</v>
      </c>
      <c r="J42" s="19"/>
      <c r="K42" s="190" t="s">
        <v>524</v>
      </c>
      <c r="L42" s="191"/>
      <c r="M42" s="191"/>
    </row>
    <row r="43" spans="1:13">
      <c r="A43" s="177" t="s">
        <v>486</v>
      </c>
      <c r="B43" s="165">
        <v>1</v>
      </c>
      <c r="C43" s="19">
        <v>640</v>
      </c>
      <c r="D43" s="19">
        <v>800</v>
      </c>
      <c r="E43" s="19"/>
      <c r="F43" s="19"/>
      <c r="G43" s="19">
        <v>0</v>
      </c>
      <c r="H43" s="19">
        <v>36</v>
      </c>
      <c r="I43" s="19"/>
      <c r="J43" s="19" t="s">
        <v>264</v>
      </c>
      <c r="K43" s="190"/>
      <c r="L43" s="191"/>
      <c r="M43" s="191"/>
    </row>
    <row r="44" spans="1:13" ht="30">
      <c r="A44" s="177" t="s">
        <v>444</v>
      </c>
      <c r="B44" s="165">
        <v>1</v>
      </c>
      <c r="C44" s="19">
        <v>900</v>
      </c>
      <c r="D44" s="19">
        <v>1100</v>
      </c>
      <c r="E44" s="19"/>
      <c r="F44" s="19"/>
      <c r="G44" s="19"/>
      <c r="H44" s="19"/>
      <c r="I44" s="19"/>
      <c r="J44" s="19" t="s">
        <v>264</v>
      </c>
      <c r="K44" s="190"/>
      <c r="L44" s="191"/>
      <c r="M44" s="191"/>
    </row>
    <row r="45" spans="1:13">
      <c r="A45" s="174" t="s">
        <v>382</v>
      </c>
      <c r="B45" s="161">
        <v>-1</v>
      </c>
      <c r="C45" s="19">
        <v>1130</v>
      </c>
      <c r="D45" s="19">
        <v>1130</v>
      </c>
      <c r="E45" s="19"/>
      <c r="F45" s="19"/>
      <c r="G45" s="19"/>
      <c r="H45" s="19"/>
      <c r="I45" s="19"/>
      <c r="J45" s="19" t="s">
        <v>264</v>
      </c>
      <c r="K45" s="190" t="s">
        <v>510</v>
      </c>
      <c r="L45" s="191"/>
      <c r="M45" s="191"/>
    </row>
    <row r="46" spans="1:13">
      <c r="A46" s="174" t="s">
        <v>480</v>
      </c>
      <c r="B46" s="161">
        <v>-7</v>
      </c>
      <c r="C46" s="19">
        <v>945</v>
      </c>
      <c r="D46" s="19">
        <v>1100</v>
      </c>
      <c r="E46" s="19"/>
      <c r="F46" s="19"/>
      <c r="G46" s="19">
        <v>65</v>
      </c>
      <c r="H46" s="19">
        <v>72</v>
      </c>
      <c r="I46" s="19"/>
      <c r="J46" s="19" t="s">
        <v>264</v>
      </c>
      <c r="K46" s="190" t="s">
        <v>511</v>
      </c>
      <c r="L46" s="191"/>
      <c r="M46" s="191"/>
    </row>
    <row r="47" spans="1:13" ht="16" thickBot="1">
      <c r="A47" s="178" t="s">
        <v>512</v>
      </c>
      <c r="B47" s="179">
        <v>-9</v>
      </c>
      <c r="C47" s="180">
        <v>945</v>
      </c>
      <c r="D47" s="180">
        <v>1100</v>
      </c>
      <c r="E47" s="180"/>
      <c r="F47" s="180"/>
      <c r="G47" s="180"/>
      <c r="H47" s="180"/>
      <c r="I47" s="180"/>
      <c r="J47" s="180" t="s">
        <v>264</v>
      </c>
      <c r="K47" s="192"/>
      <c r="L47" s="191"/>
      <c r="M47" s="191"/>
    </row>
    <row r="48" spans="1:13" ht="16" thickTop="1">
      <c r="A48" s="193"/>
      <c r="B48" s="194"/>
      <c r="C48" s="20"/>
      <c r="D48" s="20"/>
      <c r="E48" s="20"/>
      <c r="F48" s="20"/>
      <c r="G48" s="20"/>
      <c r="H48" s="20"/>
      <c r="I48" s="20"/>
      <c r="J48" s="20"/>
      <c r="K48" s="195"/>
      <c r="L48" s="191"/>
      <c r="M48" s="191"/>
    </row>
    <row r="49" spans="1:2" ht="45" customHeight="1" thickBot="1">
      <c r="A49" s="218" t="s">
        <v>525</v>
      </c>
      <c r="B49" s="219"/>
    </row>
    <row r="50" spans="1:2" ht="16" thickTop="1">
      <c r="A50" s="199">
        <v>300</v>
      </c>
      <c r="B50" s="200">
        <v>200</v>
      </c>
    </row>
    <row r="51" spans="1:2">
      <c r="A51" s="197">
        <v>144</v>
      </c>
      <c r="B51" s="196">
        <v>115</v>
      </c>
    </row>
    <row r="52" spans="1:2">
      <c r="A52" s="197">
        <v>84.5</v>
      </c>
      <c r="B52" s="196">
        <v>79</v>
      </c>
    </row>
    <row r="53" spans="1:2">
      <c r="A53" s="197">
        <v>17</v>
      </c>
      <c r="B53" s="197" t="s">
        <v>506</v>
      </c>
    </row>
    <row r="54" spans="1:2">
      <c r="A54" s="197" t="s">
        <v>507</v>
      </c>
      <c r="B54" s="197" t="s">
        <v>508</v>
      </c>
    </row>
    <row r="55" spans="1:2">
      <c r="A55" s="198">
        <v>6</v>
      </c>
      <c r="B55" s="197">
        <v>5</v>
      </c>
    </row>
    <row r="56" spans="1:2">
      <c r="A56" s="197">
        <v>4.0999999999999996</v>
      </c>
      <c r="B56" s="197">
        <v>2.5</v>
      </c>
    </row>
    <row r="57" spans="1:2">
      <c r="A57" s="197">
        <v>2</v>
      </c>
      <c r="B57" s="197">
        <v>-2</v>
      </c>
    </row>
    <row r="58" spans="1:2">
      <c r="A58" s="197">
        <v>-6</v>
      </c>
      <c r="B58" s="19"/>
    </row>
  </sheetData>
  <mergeCells count="1">
    <mergeCell ref="A49:B49"/>
  </mergeCells>
  <phoneticPr fontId="9" type="noConversion"/>
  <pageMargins left="0.75" right="0.75" top="1" bottom="1" header="0.5" footer="0.5"/>
  <pageSetup orientation="portrait" horizontalDpi="4294967292" verticalDpi="4294967292"/>
  <headerFooter>
    <oddHeader>&amp;C&amp;"Calibri,Regular"&amp;K000000Day in the Life of the Hudson River_x000D_October 4, 2012 _x000D_TIDES</oddHeader>
    <oddFooter>&amp;R&amp;"Calibri,Regular"&amp;K000000&amp;P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pane ySplit="1980" topLeftCell="A5" activePane="bottomLeft"/>
      <selection sqref="A1:B1"/>
      <selection pane="bottomLeft" activeCell="M19" sqref="M19"/>
    </sheetView>
  </sheetViews>
  <sheetFormatPr baseColWidth="10" defaultRowHeight="15" x14ac:dyDescent="0"/>
  <cols>
    <col min="1" max="1" width="8.33203125" customWidth="1"/>
    <col min="2" max="2" width="5.6640625" customWidth="1"/>
    <col min="3" max="3" width="9.1640625" customWidth="1"/>
    <col min="4" max="5" width="7.5" customWidth="1"/>
    <col min="6" max="6" width="3.83203125" customWidth="1"/>
    <col min="7" max="7" width="4.33203125" customWidth="1"/>
    <col min="8" max="8" width="4" customWidth="1"/>
    <col min="9" max="9" width="3.83203125" customWidth="1"/>
    <col min="17" max="17" width="10.5" customWidth="1"/>
  </cols>
  <sheetData>
    <row r="1" spans="1:18" s="52" customFormat="1" ht="86" customHeight="1">
      <c r="A1" s="152" t="s">
        <v>417</v>
      </c>
      <c r="B1" s="152" t="s">
        <v>418</v>
      </c>
      <c r="C1" s="152" t="s">
        <v>300</v>
      </c>
      <c r="D1" s="152" t="s">
        <v>526</v>
      </c>
      <c r="E1" s="152" t="s">
        <v>527</v>
      </c>
      <c r="F1" s="152" t="s">
        <v>533</v>
      </c>
      <c r="G1" s="152" t="s">
        <v>550</v>
      </c>
      <c r="H1" s="152" t="s">
        <v>548</v>
      </c>
      <c r="I1" s="152" t="s">
        <v>549</v>
      </c>
      <c r="J1" s="152" t="s">
        <v>499</v>
      </c>
      <c r="R1"/>
    </row>
    <row r="2" spans="1:18">
      <c r="A2" s="154"/>
      <c r="B2" s="161">
        <v>300</v>
      </c>
      <c r="C2" s="19">
        <v>600</v>
      </c>
      <c r="D2" s="158"/>
      <c r="E2" s="158"/>
      <c r="F2" s="158"/>
      <c r="G2" s="158"/>
      <c r="H2" s="158"/>
      <c r="I2" s="158"/>
      <c r="J2" s="19" t="s">
        <v>529</v>
      </c>
    </row>
    <row r="3" spans="1:18">
      <c r="A3" s="154"/>
      <c r="B3" s="161">
        <v>200</v>
      </c>
      <c r="C3" s="19">
        <v>1100</v>
      </c>
      <c r="D3" s="19">
        <v>33.299999999999997</v>
      </c>
      <c r="E3" s="19">
        <v>0.65</v>
      </c>
      <c r="F3" s="19" t="s">
        <v>452</v>
      </c>
      <c r="G3" s="158"/>
      <c r="H3" s="158"/>
      <c r="I3" s="158"/>
      <c r="J3" s="19" t="s">
        <v>528</v>
      </c>
    </row>
    <row r="4" spans="1:18">
      <c r="A4" s="154"/>
      <c r="B4" s="161">
        <v>153</v>
      </c>
      <c r="C4" s="19">
        <v>1030</v>
      </c>
      <c r="D4" s="19">
        <v>0.03</v>
      </c>
      <c r="E4" s="19">
        <v>5.0000000000000001E-4</v>
      </c>
      <c r="F4" s="19" t="s">
        <v>452</v>
      </c>
      <c r="G4" s="158"/>
      <c r="H4" s="158"/>
      <c r="I4" s="19" t="s">
        <v>530</v>
      </c>
      <c r="J4" s="19" t="s">
        <v>531</v>
      </c>
    </row>
    <row r="5" spans="1:18">
      <c r="A5" s="154"/>
      <c r="B5" s="161">
        <v>152</v>
      </c>
      <c r="C5" s="19">
        <v>1000</v>
      </c>
      <c r="D5" s="19">
        <v>19</v>
      </c>
      <c r="E5" s="19">
        <v>0.37</v>
      </c>
      <c r="F5" s="19" t="s">
        <v>452</v>
      </c>
      <c r="G5" s="19" t="s">
        <v>436</v>
      </c>
      <c r="H5" s="158"/>
      <c r="I5" s="158"/>
      <c r="J5" s="19"/>
    </row>
    <row r="6" spans="1:18">
      <c r="A6" s="154"/>
      <c r="B6" s="161">
        <v>145</v>
      </c>
      <c r="C6" s="19">
        <v>1230</v>
      </c>
      <c r="D6" s="19">
        <v>1.7</v>
      </c>
      <c r="E6" s="158"/>
      <c r="F6" s="19" t="s">
        <v>452</v>
      </c>
      <c r="G6" s="19" t="s">
        <v>436</v>
      </c>
      <c r="H6" s="158"/>
      <c r="I6" s="158"/>
      <c r="J6" s="19"/>
    </row>
    <row r="7" spans="1:18">
      <c r="A7" s="154"/>
      <c r="B7" s="161">
        <v>138</v>
      </c>
      <c r="C7" s="19">
        <v>1030</v>
      </c>
      <c r="D7" s="19">
        <v>9</v>
      </c>
      <c r="E7" s="158"/>
      <c r="F7" s="158"/>
      <c r="G7" s="158"/>
      <c r="H7" s="158"/>
      <c r="I7" s="158"/>
      <c r="J7" s="19" t="s">
        <v>534</v>
      </c>
    </row>
    <row r="8" spans="1:18">
      <c r="A8" s="154"/>
      <c r="B8" s="161">
        <v>133</v>
      </c>
      <c r="C8" s="19">
        <v>1115</v>
      </c>
      <c r="D8" s="19">
        <v>14.5</v>
      </c>
      <c r="E8" s="19">
        <v>0.28999999999999998</v>
      </c>
      <c r="F8" s="19" t="s">
        <v>452</v>
      </c>
      <c r="G8" s="19" t="s">
        <v>436</v>
      </c>
      <c r="H8" s="158"/>
      <c r="I8" s="158"/>
      <c r="J8" s="19" t="s">
        <v>535</v>
      </c>
    </row>
    <row r="9" spans="1:18">
      <c r="A9" s="154"/>
      <c r="B9" s="161">
        <v>127</v>
      </c>
      <c r="C9" s="19">
        <v>1530</v>
      </c>
      <c r="D9" s="19">
        <v>16.399999999999999</v>
      </c>
      <c r="E9" s="19">
        <v>0.32</v>
      </c>
      <c r="F9" s="19" t="s">
        <v>461</v>
      </c>
      <c r="G9" s="158"/>
      <c r="H9" s="158"/>
      <c r="I9" s="19" t="s">
        <v>530</v>
      </c>
      <c r="J9" s="19" t="s">
        <v>536</v>
      </c>
    </row>
    <row r="10" spans="1:18">
      <c r="A10" s="155"/>
      <c r="B10" s="162">
        <v>123</v>
      </c>
      <c r="C10" s="19">
        <v>1030</v>
      </c>
      <c r="D10" s="158"/>
      <c r="E10" s="158"/>
      <c r="F10" s="19" t="s">
        <v>452</v>
      </c>
      <c r="G10" s="19" t="s">
        <v>436</v>
      </c>
      <c r="H10" s="158"/>
      <c r="I10" s="158"/>
      <c r="J10" s="19"/>
    </row>
    <row r="11" spans="1:18">
      <c r="A11" s="154"/>
      <c r="B11" s="161">
        <v>118</v>
      </c>
      <c r="C11" s="19">
        <v>1100</v>
      </c>
      <c r="D11" s="19">
        <v>11.5</v>
      </c>
      <c r="E11" s="19">
        <v>0.22</v>
      </c>
      <c r="F11" s="19" t="s">
        <v>452</v>
      </c>
      <c r="G11" s="19" t="s">
        <v>436</v>
      </c>
      <c r="H11" s="158"/>
      <c r="I11" s="158"/>
      <c r="J11" s="19" t="s">
        <v>537</v>
      </c>
    </row>
    <row r="12" spans="1:18">
      <c r="A12" s="154"/>
      <c r="B12" s="161">
        <v>115</v>
      </c>
      <c r="C12" s="19">
        <v>1000</v>
      </c>
      <c r="D12" s="19">
        <v>2.9</v>
      </c>
      <c r="E12" s="19">
        <v>0.06</v>
      </c>
      <c r="F12" s="19" t="s">
        <v>452</v>
      </c>
      <c r="G12" s="19" t="s">
        <v>436</v>
      </c>
      <c r="H12" s="158"/>
      <c r="I12" s="158"/>
      <c r="J12" s="19" t="s">
        <v>538</v>
      </c>
    </row>
    <row r="13" spans="1:18">
      <c r="A13" s="154"/>
      <c r="B13" s="161">
        <v>108</v>
      </c>
      <c r="C13" s="19">
        <v>1015</v>
      </c>
      <c r="D13" s="158"/>
      <c r="E13" s="158"/>
      <c r="F13" s="19" t="s">
        <v>452</v>
      </c>
      <c r="G13" s="19" t="s">
        <v>436</v>
      </c>
      <c r="H13" s="158"/>
      <c r="I13" s="158"/>
      <c r="J13" s="19" t="s">
        <v>539</v>
      </c>
    </row>
    <row r="14" spans="1:18">
      <c r="A14" s="154"/>
      <c r="B14" s="161">
        <v>102</v>
      </c>
      <c r="C14" s="19">
        <v>1045</v>
      </c>
      <c r="D14" s="19">
        <v>0.3</v>
      </c>
      <c r="E14" s="158"/>
      <c r="F14" s="19" t="s">
        <v>452</v>
      </c>
      <c r="G14" s="19" t="s">
        <v>436</v>
      </c>
      <c r="H14" s="158"/>
      <c r="I14" s="158"/>
      <c r="J14" s="19"/>
    </row>
    <row r="15" spans="1:18">
      <c r="A15" s="154"/>
      <c r="B15" s="161">
        <v>97</v>
      </c>
      <c r="C15" s="166">
        <v>900</v>
      </c>
      <c r="D15" s="19">
        <v>6.8</v>
      </c>
      <c r="E15" s="19">
        <v>0.13</v>
      </c>
      <c r="F15" s="19" t="s">
        <v>452</v>
      </c>
      <c r="G15" s="19" t="s">
        <v>436</v>
      </c>
      <c r="H15" s="158"/>
      <c r="I15" s="158"/>
      <c r="J15" s="19" t="s">
        <v>540</v>
      </c>
    </row>
    <row r="16" spans="1:18">
      <c r="A16" s="154"/>
      <c r="B16" s="161">
        <v>92</v>
      </c>
      <c r="C16" s="166">
        <v>930</v>
      </c>
      <c r="D16" s="19">
        <v>0</v>
      </c>
      <c r="E16" s="19">
        <v>0</v>
      </c>
      <c r="F16" s="158"/>
      <c r="G16" s="158"/>
      <c r="H16" s="158"/>
      <c r="I16" s="158"/>
      <c r="J16" s="19" t="s">
        <v>541</v>
      </c>
    </row>
    <row r="17" spans="1:14">
      <c r="A17" s="154"/>
      <c r="B17" s="161">
        <v>90</v>
      </c>
      <c r="C17" s="166">
        <v>1230</v>
      </c>
      <c r="D17" s="19">
        <v>3.6</v>
      </c>
      <c r="E17" s="19">
        <v>7.0000000000000007E-2</v>
      </c>
      <c r="F17" s="19" t="s">
        <v>452</v>
      </c>
      <c r="G17" s="19" t="s">
        <v>436</v>
      </c>
      <c r="H17" s="158"/>
      <c r="I17" s="158"/>
      <c r="J17" s="19"/>
    </row>
    <row r="18" spans="1:14">
      <c r="A18" s="155"/>
      <c r="B18" s="163">
        <v>79</v>
      </c>
      <c r="C18" s="166">
        <v>1000</v>
      </c>
      <c r="D18" s="19">
        <v>2E-3</v>
      </c>
      <c r="E18" s="158"/>
      <c r="F18" s="158"/>
      <c r="G18" s="158"/>
      <c r="H18" s="19" t="s">
        <v>452</v>
      </c>
      <c r="I18" s="158"/>
      <c r="J18" s="19" t="s">
        <v>542</v>
      </c>
    </row>
    <row r="19" spans="1:14">
      <c r="A19" s="155"/>
      <c r="B19" s="163">
        <v>78</v>
      </c>
      <c r="C19" s="166">
        <v>1030</v>
      </c>
      <c r="D19" s="19">
        <v>3.6</v>
      </c>
      <c r="E19" s="158"/>
      <c r="F19" s="158"/>
      <c r="G19" s="158"/>
      <c r="H19" s="19" t="s">
        <v>452</v>
      </c>
      <c r="I19" s="158"/>
      <c r="J19" s="19" t="s">
        <v>545</v>
      </c>
    </row>
    <row r="20" spans="1:14">
      <c r="A20" s="155" t="s">
        <v>433</v>
      </c>
      <c r="B20" s="163">
        <v>76</v>
      </c>
      <c r="C20" s="166">
        <v>1100</v>
      </c>
      <c r="D20" s="158"/>
      <c r="E20" s="158"/>
      <c r="F20" s="158"/>
      <c r="G20" s="158"/>
      <c r="H20" s="19" t="s">
        <v>452</v>
      </c>
      <c r="I20" s="158"/>
      <c r="J20" s="19" t="s">
        <v>544</v>
      </c>
    </row>
    <row r="21" spans="1:14">
      <c r="A21" s="155" t="s">
        <v>490</v>
      </c>
      <c r="B21" s="163">
        <v>76</v>
      </c>
      <c r="C21" s="166">
        <v>1045</v>
      </c>
      <c r="D21" s="158"/>
      <c r="E21" s="158"/>
      <c r="F21" s="158"/>
      <c r="G21" s="158"/>
      <c r="H21" s="19" t="s">
        <v>452</v>
      </c>
      <c r="I21" s="158"/>
      <c r="J21" s="19"/>
    </row>
    <row r="22" spans="1:14">
      <c r="A22" s="155"/>
      <c r="B22" s="163">
        <v>61.1</v>
      </c>
      <c r="C22" s="166">
        <v>1115</v>
      </c>
      <c r="D22" s="19">
        <v>3</v>
      </c>
      <c r="E22" s="19">
        <v>0.05</v>
      </c>
      <c r="F22" s="158"/>
      <c r="G22" s="158"/>
      <c r="H22" s="158"/>
      <c r="I22" s="158"/>
      <c r="J22" s="19" t="s">
        <v>546</v>
      </c>
    </row>
    <row r="23" spans="1:14">
      <c r="A23" s="155" t="s">
        <v>434</v>
      </c>
      <c r="B23" s="163">
        <v>61</v>
      </c>
      <c r="C23" s="166">
        <v>1140</v>
      </c>
      <c r="D23" s="158"/>
      <c r="E23" s="158"/>
      <c r="F23" s="158"/>
      <c r="G23" s="158"/>
      <c r="H23" s="19"/>
      <c r="I23" s="19" t="s">
        <v>530</v>
      </c>
      <c r="J23" s="19" t="s">
        <v>547</v>
      </c>
    </row>
    <row r="24" spans="1:14">
      <c r="A24" s="155" t="s">
        <v>435</v>
      </c>
      <c r="B24" s="163">
        <v>61</v>
      </c>
      <c r="C24" s="166">
        <v>1300</v>
      </c>
      <c r="D24" s="158"/>
      <c r="E24" s="158"/>
      <c r="F24" s="158"/>
      <c r="G24" s="158"/>
      <c r="H24" s="158"/>
      <c r="I24" s="19" t="s">
        <v>530</v>
      </c>
      <c r="J24" s="19"/>
    </row>
    <row r="25" spans="1:14">
      <c r="A25" s="155"/>
      <c r="B25" s="163">
        <v>60</v>
      </c>
      <c r="C25" s="19">
        <v>1200</v>
      </c>
      <c r="D25" s="158"/>
      <c r="E25" s="158"/>
      <c r="F25" s="158"/>
      <c r="G25" s="158"/>
      <c r="H25" s="158"/>
      <c r="I25" s="19" t="s">
        <v>530</v>
      </c>
      <c r="J25" s="19" t="s">
        <v>551</v>
      </c>
    </row>
    <row r="26" spans="1:14">
      <c r="A26" s="155"/>
      <c r="B26" s="163">
        <v>58</v>
      </c>
      <c r="C26" s="19">
        <v>945</v>
      </c>
      <c r="D26" s="19">
        <v>1.7</v>
      </c>
      <c r="E26" s="158"/>
      <c r="F26" s="19" t="s">
        <v>461</v>
      </c>
      <c r="G26" s="19" t="s">
        <v>436</v>
      </c>
      <c r="H26" s="158"/>
      <c r="I26" s="158"/>
      <c r="J26" s="19"/>
      <c r="N26" s="202"/>
    </row>
    <row r="27" spans="1:14">
      <c r="A27" s="154"/>
      <c r="B27" s="161">
        <v>57</v>
      </c>
      <c r="C27" s="19">
        <v>945</v>
      </c>
      <c r="D27" s="158"/>
      <c r="E27" s="158"/>
      <c r="F27" s="158"/>
      <c r="G27" s="158"/>
      <c r="H27" s="158"/>
      <c r="I27" s="19" t="s">
        <v>530</v>
      </c>
      <c r="J27" s="19" t="s">
        <v>552</v>
      </c>
    </row>
    <row r="28" spans="1:14">
      <c r="A28" s="155"/>
      <c r="B28" s="163">
        <v>55</v>
      </c>
      <c r="C28" s="19">
        <v>930</v>
      </c>
      <c r="D28" s="19">
        <v>3.8</v>
      </c>
      <c r="E28" s="19">
        <v>7.3999999999999996E-2</v>
      </c>
      <c r="F28" s="19" t="s">
        <v>461</v>
      </c>
      <c r="G28" s="158"/>
      <c r="H28" s="158"/>
      <c r="I28" s="19" t="s">
        <v>530</v>
      </c>
      <c r="J28" s="19"/>
    </row>
    <row r="29" spans="1:14">
      <c r="A29" s="155"/>
      <c r="B29" s="163">
        <v>53</v>
      </c>
      <c r="C29" s="19">
        <v>1100</v>
      </c>
      <c r="D29" s="19">
        <v>4.8</v>
      </c>
      <c r="E29" s="19"/>
      <c r="F29" s="19" t="s">
        <v>461</v>
      </c>
      <c r="G29" s="158"/>
      <c r="H29" s="158"/>
      <c r="I29" s="19" t="s">
        <v>530</v>
      </c>
      <c r="J29" s="19" t="s">
        <v>553</v>
      </c>
    </row>
    <row r="30" spans="1:14">
      <c r="A30" s="155"/>
      <c r="B30" s="163">
        <v>43</v>
      </c>
      <c r="C30" s="19">
        <v>1015</v>
      </c>
      <c r="D30" s="158"/>
      <c r="E30" s="158"/>
      <c r="F30" s="158"/>
      <c r="G30" s="158"/>
      <c r="H30" s="19" t="s">
        <v>452</v>
      </c>
      <c r="I30" s="158"/>
      <c r="J30" s="19"/>
    </row>
    <row r="31" spans="1:14">
      <c r="A31" s="154" t="s">
        <v>438</v>
      </c>
      <c r="B31" s="161">
        <v>31</v>
      </c>
      <c r="C31" s="19">
        <v>1045</v>
      </c>
      <c r="D31" s="19">
        <v>1.6</v>
      </c>
      <c r="E31" s="19">
        <v>3.2000000000000001E-2</v>
      </c>
      <c r="F31" s="19" t="s">
        <v>452</v>
      </c>
      <c r="G31" s="19" t="s">
        <v>436</v>
      </c>
      <c r="H31" s="158"/>
      <c r="I31" s="158"/>
      <c r="J31" s="19" t="s">
        <v>554</v>
      </c>
    </row>
    <row r="32" spans="1:14">
      <c r="A32" s="155" t="s">
        <v>436</v>
      </c>
      <c r="B32" s="163">
        <v>30.5</v>
      </c>
      <c r="C32" s="19">
        <v>1000</v>
      </c>
      <c r="D32" s="158"/>
      <c r="E32" s="158"/>
      <c r="F32" s="158"/>
      <c r="G32" s="19" t="s">
        <v>436</v>
      </c>
      <c r="H32" s="19"/>
      <c r="I32" s="19"/>
      <c r="J32" s="19" t="s">
        <v>555</v>
      </c>
    </row>
    <row r="33" spans="1:10">
      <c r="A33" s="155" t="s">
        <v>436</v>
      </c>
      <c r="B33" s="163">
        <v>25</v>
      </c>
      <c r="C33" s="19">
        <v>1030</v>
      </c>
      <c r="D33" s="19">
        <v>1.9</v>
      </c>
      <c r="E33" s="158"/>
      <c r="F33" s="19" t="s">
        <v>461</v>
      </c>
      <c r="G33" s="158"/>
      <c r="H33" s="158"/>
      <c r="I33" s="19" t="s">
        <v>530</v>
      </c>
      <c r="J33" s="19" t="s">
        <v>556</v>
      </c>
    </row>
    <row r="34" spans="1:10">
      <c r="A34" s="155" t="s">
        <v>437</v>
      </c>
      <c r="B34" s="163">
        <v>25</v>
      </c>
      <c r="C34" s="19">
        <v>915</v>
      </c>
      <c r="D34" s="19">
        <v>0.55000000000000004</v>
      </c>
      <c r="E34" s="19">
        <v>1.0699999999999999E-2</v>
      </c>
      <c r="F34" s="19" t="s">
        <v>461</v>
      </c>
      <c r="G34" s="19"/>
      <c r="H34" s="19"/>
      <c r="I34" s="19" t="s">
        <v>530</v>
      </c>
      <c r="J34" s="19" t="s">
        <v>557</v>
      </c>
    </row>
    <row r="35" spans="1:10">
      <c r="A35" s="155"/>
      <c r="B35" s="163">
        <v>23</v>
      </c>
      <c r="C35" s="19">
        <v>1030</v>
      </c>
      <c r="D35" s="19">
        <v>0.83</v>
      </c>
      <c r="E35" s="19">
        <v>1.6199999999999999E-2</v>
      </c>
      <c r="F35" s="19" t="s">
        <v>461</v>
      </c>
      <c r="G35" s="19"/>
      <c r="H35" s="19"/>
      <c r="I35" s="19" t="s">
        <v>530</v>
      </c>
      <c r="J35" s="19" t="s">
        <v>558</v>
      </c>
    </row>
    <row r="36" spans="1:10">
      <c r="A36" s="155"/>
      <c r="B36" s="163">
        <v>18.5</v>
      </c>
      <c r="C36" s="19">
        <v>1030</v>
      </c>
      <c r="D36" s="19">
        <v>25</v>
      </c>
      <c r="E36" s="158"/>
      <c r="F36" s="19" t="s">
        <v>461</v>
      </c>
      <c r="G36" s="158"/>
      <c r="H36" s="158"/>
      <c r="I36" s="19" t="s">
        <v>530</v>
      </c>
      <c r="J36" s="19"/>
    </row>
    <row r="37" spans="1:10">
      <c r="A37" s="155" t="s">
        <v>477</v>
      </c>
      <c r="B37" s="163">
        <v>18</v>
      </c>
      <c r="C37" s="19">
        <v>1030</v>
      </c>
      <c r="D37" s="158"/>
      <c r="E37" s="158"/>
      <c r="F37" s="19" t="s">
        <v>461</v>
      </c>
      <c r="G37" s="158"/>
      <c r="H37" s="158"/>
      <c r="I37" s="19" t="s">
        <v>530</v>
      </c>
      <c r="J37" s="19" t="s">
        <v>559</v>
      </c>
    </row>
    <row r="38" spans="1:10">
      <c r="A38" s="155" t="s">
        <v>440</v>
      </c>
      <c r="B38" s="163">
        <v>18</v>
      </c>
      <c r="C38" s="19">
        <v>1200</v>
      </c>
      <c r="D38" s="158"/>
      <c r="E38" s="158"/>
      <c r="F38" s="19" t="s">
        <v>461</v>
      </c>
      <c r="G38" s="158"/>
      <c r="H38" s="158"/>
      <c r="I38" s="19" t="s">
        <v>530</v>
      </c>
      <c r="J38" s="19" t="s">
        <v>560</v>
      </c>
    </row>
    <row r="39" spans="1:10">
      <c r="A39" s="155"/>
      <c r="B39" s="163">
        <v>17</v>
      </c>
      <c r="C39" s="19">
        <v>1145</v>
      </c>
      <c r="D39" s="19">
        <v>16.399999999999999</v>
      </c>
      <c r="E39" s="158"/>
      <c r="F39" s="19" t="s">
        <v>461</v>
      </c>
      <c r="G39" s="158"/>
      <c r="H39" s="158"/>
      <c r="I39" s="19" t="s">
        <v>530</v>
      </c>
      <c r="J39" s="19"/>
    </row>
    <row r="40" spans="1:10">
      <c r="A40" s="156" t="s">
        <v>483</v>
      </c>
      <c r="B40" s="164" t="s">
        <v>396</v>
      </c>
      <c r="C40" s="19">
        <v>930</v>
      </c>
      <c r="D40" s="19">
        <v>19.2</v>
      </c>
      <c r="E40" s="158"/>
      <c r="F40" s="158"/>
      <c r="G40" s="19" t="s">
        <v>436</v>
      </c>
      <c r="H40" s="158"/>
      <c r="I40" s="158"/>
      <c r="J40" s="19" t="s">
        <v>561</v>
      </c>
    </row>
    <row r="41" spans="1:10">
      <c r="A41" s="155"/>
      <c r="B41" s="163">
        <v>11.5</v>
      </c>
      <c r="C41" s="19">
        <v>1200</v>
      </c>
      <c r="D41" s="19">
        <v>1.4</v>
      </c>
      <c r="E41" s="158"/>
      <c r="F41" s="19" t="s">
        <v>461</v>
      </c>
      <c r="G41" s="158"/>
      <c r="H41" s="158"/>
      <c r="I41" s="19" t="s">
        <v>530</v>
      </c>
      <c r="J41" s="19" t="s">
        <v>562</v>
      </c>
    </row>
    <row r="42" spans="1:10">
      <c r="A42" s="155"/>
      <c r="B42" s="163">
        <v>6</v>
      </c>
      <c r="C42" s="19">
        <v>900</v>
      </c>
      <c r="D42" s="19">
        <v>27.7</v>
      </c>
      <c r="E42" s="19">
        <v>0.54</v>
      </c>
      <c r="F42" s="19" t="s">
        <v>461</v>
      </c>
      <c r="G42" s="158"/>
      <c r="H42" s="158"/>
      <c r="I42" s="19" t="s">
        <v>530</v>
      </c>
      <c r="J42" s="19"/>
    </row>
    <row r="43" spans="1:10">
      <c r="A43" s="154"/>
      <c r="B43" s="161">
        <v>4</v>
      </c>
      <c r="C43" s="19">
        <v>1145</v>
      </c>
      <c r="D43" s="158"/>
      <c r="E43" s="158"/>
      <c r="F43" s="158"/>
      <c r="G43" s="158"/>
      <c r="H43" s="19" t="s">
        <v>452</v>
      </c>
      <c r="I43" s="158"/>
      <c r="J43" s="19"/>
    </row>
    <row r="44" spans="1:10">
      <c r="A44" s="154"/>
      <c r="B44" s="161">
        <v>2</v>
      </c>
      <c r="C44" s="19">
        <v>1100</v>
      </c>
      <c r="D44" s="19">
        <v>39.6</v>
      </c>
      <c r="E44" s="158"/>
      <c r="F44" s="19" t="s">
        <v>461</v>
      </c>
      <c r="G44" s="158"/>
      <c r="H44" s="158"/>
      <c r="I44" s="19" t="s">
        <v>530</v>
      </c>
      <c r="J44" s="19"/>
    </row>
    <row r="45" spans="1:10">
      <c r="A45" s="157" t="s">
        <v>443</v>
      </c>
      <c r="B45" s="165">
        <v>4.5</v>
      </c>
      <c r="C45" s="19">
        <v>1030</v>
      </c>
      <c r="D45" s="19">
        <v>3.7</v>
      </c>
      <c r="E45" s="158"/>
      <c r="F45" s="158"/>
      <c r="G45" s="19" t="s">
        <v>436</v>
      </c>
      <c r="H45" s="158"/>
      <c r="I45" s="158"/>
      <c r="J45" s="19" t="s">
        <v>563</v>
      </c>
    </row>
    <row r="46" spans="1:10">
      <c r="A46" s="154" t="s">
        <v>382</v>
      </c>
      <c r="B46" s="161">
        <v>-1</v>
      </c>
      <c r="C46" s="19">
        <v>1130</v>
      </c>
      <c r="D46" s="158"/>
      <c r="E46" s="19" t="s">
        <v>564</v>
      </c>
      <c r="F46" s="19" t="s">
        <v>461</v>
      </c>
      <c r="G46" s="158"/>
      <c r="H46" s="158"/>
      <c r="I46" s="19" t="s">
        <v>530</v>
      </c>
      <c r="J46" s="19"/>
    </row>
    <row r="47" spans="1:10">
      <c r="A47" s="154" t="s">
        <v>479</v>
      </c>
      <c r="B47" s="161">
        <v>-6.5</v>
      </c>
      <c r="C47" s="19">
        <v>1130</v>
      </c>
      <c r="D47" s="158"/>
      <c r="E47" s="158"/>
      <c r="F47" s="57" t="s">
        <v>436</v>
      </c>
      <c r="G47" s="158"/>
      <c r="H47" s="158"/>
      <c r="I47" s="19" t="s">
        <v>530</v>
      </c>
      <c r="J47" s="19" t="s">
        <v>566</v>
      </c>
    </row>
    <row r="48" spans="1:10">
      <c r="A48" s="154" t="s">
        <v>480</v>
      </c>
      <c r="B48" s="161">
        <v>-7</v>
      </c>
      <c r="C48" s="19">
        <v>945</v>
      </c>
      <c r="D48" s="19">
        <v>12.8</v>
      </c>
      <c r="E48" s="158"/>
      <c r="F48" s="19" t="s">
        <v>436</v>
      </c>
      <c r="G48" s="158"/>
      <c r="H48" s="158"/>
      <c r="I48" s="19" t="s">
        <v>530</v>
      </c>
      <c r="J48" s="19" t="s">
        <v>566</v>
      </c>
    </row>
    <row r="49" spans="1:15">
      <c r="A49" s="154" t="s">
        <v>512</v>
      </c>
      <c r="B49" s="161">
        <v>-9</v>
      </c>
      <c r="C49" s="19">
        <v>1100</v>
      </c>
      <c r="D49" s="19">
        <v>2</v>
      </c>
      <c r="E49" s="158"/>
      <c r="F49" s="19" t="s">
        <v>461</v>
      </c>
      <c r="G49" s="158"/>
      <c r="H49" s="158"/>
      <c r="I49" s="19" t="s">
        <v>530</v>
      </c>
      <c r="J49" s="19" t="s">
        <v>567</v>
      </c>
    </row>
    <row r="51" spans="1:15" ht="30" customHeight="1">
      <c r="A51" s="220" t="s">
        <v>532</v>
      </c>
      <c r="B51" s="220"/>
      <c r="C51" s="220"/>
      <c r="D51" s="220"/>
      <c r="E51" s="220"/>
      <c r="F51" s="220"/>
      <c r="G51" s="220"/>
      <c r="H51" s="220"/>
      <c r="I51" s="220"/>
      <c r="J51" s="220"/>
      <c r="K51" s="220"/>
      <c r="O51" s="201"/>
    </row>
    <row r="52" spans="1:15" ht="22" customHeight="1">
      <c r="A52" s="221" t="s">
        <v>565</v>
      </c>
      <c r="B52" s="221"/>
      <c r="C52" s="221"/>
      <c r="D52" s="221"/>
    </row>
  </sheetData>
  <mergeCells count="2">
    <mergeCell ref="A51:K51"/>
    <mergeCell ref="A52:D52"/>
  </mergeCells>
  <phoneticPr fontId="9" type="noConversion"/>
  <pageMargins left="0.75" right="0.75" top="1" bottom="1" header="0.5" footer="0.5"/>
  <pageSetup orientation="portrait" horizontalDpi="4294967292" verticalDpi="4294967292"/>
  <headerFooter>
    <oddHeader>&amp;C&amp;"Calibri,Regular"&amp;K000000Day in the Life of the Hudson River_x000D_10/4/12 - Currents</oddHeader>
    <oddFooter>&amp;R&amp;"Calibri,Regular"&amp;K000000&amp;P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opLeftCell="C1" workbookViewId="0">
      <pane ySplit="1840" topLeftCell="A62" activePane="bottomLeft"/>
      <selection activeCell="I1" sqref="I1"/>
      <selection pane="bottomLeft" activeCell="O91" sqref="O91"/>
    </sheetView>
  </sheetViews>
  <sheetFormatPr baseColWidth="10" defaultRowHeight="15" x14ac:dyDescent="0"/>
  <cols>
    <col min="1" max="1" width="7.1640625" customWidth="1"/>
    <col min="2" max="2" width="5.33203125" bestFit="1" customWidth="1"/>
    <col min="3" max="3" width="9" customWidth="1"/>
    <col min="4" max="4" width="11.83203125" customWidth="1"/>
    <col min="5" max="5" width="13" customWidth="1"/>
    <col min="7" max="7" width="5.5" customWidth="1"/>
    <col min="8" max="8" width="5.6640625" customWidth="1"/>
    <col min="9" max="10" width="5.33203125" customWidth="1"/>
    <col min="11" max="11" width="5" customWidth="1"/>
    <col min="12" max="13" width="4.83203125" customWidth="1"/>
    <col min="14" max="14" width="4.33203125" customWidth="1"/>
    <col min="15" max="15" width="14.83203125" customWidth="1"/>
  </cols>
  <sheetData>
    <row r="1" spans="1:15" ht="79">
      <c r="A1" s="152" t="s">
        <v>417</v>
      </c>
      <c r="B1" s="152" t="s">
        <v>418</v>
      </c>
      <c r="C1" s="2" t="s">
        <v>569</v>
      </c>
      <c r="D1" s="204" t="s">
        <v>570</v>
      </c>
      <c r="E1" s="2" t="s">
        <v>571</v>
      </c>
      <c r="F1" s="204" t="s">
        <v>572</v>
      </c>
      <c r="G1" s="204" t="s">
        <v>573</v>
      </c>
      <c r="H1" s="2" t="s">
        <v>574</v>
      </c>
      <c r="I1" s="2" t="s">
        <v>575</v>
      </c>
      <c r="J1" s="2" t="s">
        <v>650</v>
      </c>
      <c r="K1" s="2" t="s">
        <v>578</v>
      </c>
      <c r="L1" s="2" t="s">
        <v>579</v>
      </c>
      <c r="M1" s="2" t="s">
        <v>594</v>
      </c>
      <c r="N1" s="2" t="s">
        <v>595</v>
      </c>
      <c r="O1" s="2" t="s">
        <v>576</v>
      </c>
    </row>
    <row r="2" spans="1:15">
      <c r="A2" s="174"/>
      <c r="B2" s="161">
        <v>153</v>
      </c>
      <c r="C2" s="19"/>
      <c r="D2" s="19" t="s">
        <v>577</v>
      </c>
      <c r="E2" s="19"/>
      <c r="F2" s="19"/>
      <c r="G2" s="19"/>
      <c r="H2" s="19" t="s">
        <v>264</v>
      </c>
      <c r="I2" s="19"/>
      <c r="J2" s="19"/>
      <c r="K2" s="19"/>
      <c r="L2" s="19" t="s">
        <v>264</v>
      </c>
      <c r="M2" s="19"/>
      <c r="N2" s="19"/>
      <c r="O2" s="19"/>
    </row>
    <row r="3" spans="1:15">
      <c r="A3" s="174"/>
      <c r="B3" s="161">
        <v>145</v>
      </c>
      <c r="C3" s="19" t="s">
        <v>676</v>
      </c>
      <c r="D3" s="19" t="s">
        <v>580</v>
      </c>
      <c r="E3" s="19"/>
      <c r="F3" s="19"/>
      <c r="G3" s="19" t="s">
        <v>264</v>
      </c>
      <c r="H3" s="19" t="s">
        <v>264</v>
      </c>
      <c r="I3" s="19"/>
      <c r="J3" s="19"/>
      <c r="K3" s="19"/>
      <c r="L3" s="19" t="s">
        <v>264</v>
      </c>
      <c r="M3" s="19"/>
      <c r="N3" s="19"/>
      <c r="O3" s="19" t="s">
        <v>706</v>
      </c>
    </row>
    <row r="4" spans="1:15">
      <c r="A4" s="174"/>
      <c r="B4" s="161">
        <v>133</v>
      </c>
      <c r="C4" s="166">
        <v>1056</v>
      </c>
      <c r="D4" s="19" t="s">
        <v>581</v>
      </c>
      <c r="E4" s="19"/>
      <c r="F4" s="19"/>
      <c r="G4" s="19" t="s">
        <v>264</v>
      </c>
      <c r="H4" s="19"/>
      <c r="I4" s="19"/>
      <c r="J4" s="19"/>
      <c r="K4" s="19"/>
      <c r="L4" s="19" t="s">
        <v>264</v>
      </c>
      <c r="M4" s="19"/>
      <c r="N4" s="19"/>
      <c r="O4" s="19"/>
    </row>
    <row r="5" spans="1:15">
      <c r="A5" s="174"/>
      <c r="B5" s="161"/>
      <c r="C5" s="19">
        <v>1002</v>
      </c>
      <c r="D5" s="19" t="s">
        <v>582</v>
      </c>
      <c r="E5" s="19"/>
      <c r="F5" s="19"/>
      <c r="G5" s="19"/>
      <c r="H5" s="19" t="s">
        <v>264</v>
      </c>
      <c r="I5" s="19"/>
      <c r="J5" s="19"/>
      <c r="K5" s="19"/>
      <c r="L5" s="19" t="s">
        <v>264</v>
      </c>
      <c r="M5" s="19"/>
      <c r="N5" s="19"/>
      <c r="O5" s="19"/>
    </row>
    <row r="6" spans="1:15">
      <c r="A6" s="174"/>
      <c r="B6" s="161"/>
      <c r="C6" s="19">
        <v>1147</v>
      </c>
      <c r="D6" s="19" t="s">
        <v>583</v>
      </c>
      <c r="E6" s="19"/>
      <c r="F6" s="19"/>
      <c r="G6" s="19" t="s">
        <v>264</v>
      </c>
      <c r="H6" s="19"/>
      <c r="I6" s="19"/>
      <c r="J6" s="19"/>
      <c r="K6" s="19"/>
      <c r="L6" s="19" t="s">
        <v>264</v>
      </c>
      <c r="M6" s="19"/>
      <c r="N6" s="19"/>
      <c r="O6" s="19"/>
    </row>
    <row r="7" spans="1:15">
      <c r="A7" s="174"/>
      <c r="B7" s="161"/>
      <c r="C7" s="19">
        <v>1050</v>
      </c>
      <c r="D7" s="19" t="s">
        <v>584</v>
      </c>
      <c r="E7" s="19" t="s">
        <v>707</v>
      </c>
      <c r="F7" s="19"/>
      <c r="G7" s="19"/>
      <c r="H7" s="19"/>
      <c r="I7" s="19"/>
      <c r="J7" s="19"/>
      <c r="K7" s="19" t="s">
        <v>264</v>
      </c>
      <c r="L7" s="19"/>
      <c r="M7" s="19" t="s">
        <v>264</v>
      </c>
      <c r="N7" s="19"/>
      <c r="O7" s="19"/>
    </row>
    <row r="8" spans="1:15">
      <c r="A8" s="174"/>
      <c r="B8" s="161">
        <v>118</v>
      </c>
      <c r="C8" s="19">
        <v>830</v>
      </c>
      <c r="D8" s="19" t="s">
        <v>585</v>
      </c>
      <c r="E8" s="19" t="s">
        <v>708</v>
      </c>
      <c r="F8" s="19" t="s">
        <v>586</v>
      </c>
      <c r="G8" s="19"/>
      <c r="H8" s="19"/>
      <c r="I8" s="19"/>
      <c r="J8" s="19"/>
      <c r="K8" s="19" t="s">
        <v>264</v>
      </c>
      <c r="L8" s="19"/>
      <c r="M8" s="19" t="s">
        <v>264</v>
      </c>
      <c r="N8" s="19"/>
      <c r="O8" s="19" t="s">
        <v>709</v>
      </c>
    </row>
    <row r="9" spans="1:15">
      <c r="A9" s="174"/>
      <c r="B9" s="161"/>
      <c r="C9" s="19">
        <v>930</v>
      </c>
      <c r="D9" s="19" t="s">
        <v>587</v>
      </c>
      <c r="E9" s="19"/>
      <c r="F9" s="19" t="s">
        <v>588</v>
      </c>
      <c r="G9" s="19"/>
      <c r="H9" s="19" t="s">
        <v>264</v>
      </c>
      <c r="I9" s="19"/>
      <c r="J9" s="19"/>
      <c r="K9" s="19"/>
      <c r="L9" s="19" t="s">
        <v>264</v>
      </c>
      <c r="M9" s="19"/>
      <c r="N9" s="19"/>
      <c r="O9" s="19"/>
    </row>
    <row r="10" spans="1:15">
      <c r="A10" s="174"/>
      <c r="B10" s="161"/>
      <c r="C10" s="31">
        <v>0.4201388888888889</v>
      </c>
      <c r="D10" s="19"/>
      <c r="E10" s="19"/>
      <c r="F10" s="19" t="s">
        <v>589</v>
      </c>
      <c r="G10" s="19" t="s">
        <v>264</v>
      </c>
      <c r="H10" s="19"/>
      <c r="I10" s="19"/>
      <c r="J10" s="19"/>
      <c r="K10" s="19"/>
      <c r="L10" s="19" t="s">
        <v>264</v>
      </c>
      <c r="M10" s="19"/>
      <c r="N10" s="19"/>
      <c r="O10" s="19"/>
    </row>
    <row r="11" spans="1:15">
      <c r="A11" s="174"/>
      <c r="B11" s="161"/>
      <c r="C11" s="19">
        <v>1114</v>
      </c>
      <c r="D11" s="19"/>
      <c r="E11" s="19"/>
      <c r="F11" s="19" t="s">
        <v>590</v>
      </c>
      <c r="G11" s="19"/>
      <c r="H11" s="19" t="s">
        <v>264</v>
      </c>
      <c r="I11" s="19"/>
      <c r="J11" s="19"/>
      <c r="K11" s="19"/>
      <c r="L11" s="19" t="s">
        <v>264</v>
      </c>
      <c r="M11" s="19"/>
      <c r="N11" s="19"/>
      <c r="O11" s="19"/>
    </row>
    <row r="12" spans="1:15">
      <c r="A12" s="174"/>
      <c r="B12" s="161"/>
      <c r="C12" s="19">
        <v>1108</v>
      </c>
      <c r="D12" s="19" t="s">
        <v>591</v>
      </c>
      <c r="E12" s="19"/>
      <c r="F12" s="19" t="s">
        <v>588</v>
      </c>
      <c r="G12" s="19"/>
      <c r="H12" s="19" t="s">
        <v>264</v>
      </c>
      <c r="I12" s="19"/>
      <c r="J12" s="19"/>
      <c r="K12" s="19"/>
      <c r="L12" s="19" t="s">
        <v>264</v>
      </c>
      <c r="M12" s="19"/>
      <c r="N12" s="19"/>
      <c r="O12" s="19" t="s">
        <v>705</v>
      </c>
    </row>
    <row r="13" spans="1:15">
      <c r="A13" s="174"/>
      <c r="B13" s="161"/>
      <c r="C13" s="19">
        <v>1150</v>
      </c>
      <c r="D13" s="19" t="s">
        <v>592</v>
      </c>
      <c r="E13" s="19"/>
      <c r="F13" s="19" t="s">
        <v>588</v>
      </c>
      <c r="G13" s="19"/>
      <c r="H13" s="19" t="s">
        <v>264</v>
      </c>
      <c r="I13" s="19"/>
      <c r="J13" s="19"/>
      <c r="K13" s="19"/>
      <c r="L13" s="19" t="s">
        <v>264</v>
      </c>
      <c r="M13" s="19"/>
      <c r="N13" s="19"/>
      <c r="O13" s="19"/>
    </row>
    <row r="14" spans="1:15">
      <c r="A14" s="174"/>
      <c r="B14" s="161"/>
      <c r="C14" s="19">
        <v>1218</v>
      </c>
      <c r="D14" s="19" t="s">
        <v>584</v>
      </c>
      <c r="E14" s="19"/>
      <c r="F14" s="19" t="s">
        <v>593</v>
      </c>
      <c r="G14" s="19"/>
      <c r="H14" s="19"/>
      <c r="I14" s="19"/>
      <c r="J14" s="19"/>
      <c r="K14" s="19" t="s">
        <v>264</v>
      </c>
      <c r="L14" s="19"/>
      <c r="M14" s="19" t="s">
        <v>264</v>
      </c>
      <c r="N14" s="19"/>
      <c r="O14" s="19"/>
    </row>
    <row r="15" spans="1:15">
      <c r="A15" s="174"/>
      <c r="B15" s="161"/>
      <c r="C15" s="19">
        <v>1230</v>
      </c>
      <c r="D15" s="19" t="s">
        <v>596</v>
      </c>
      <c r="E15" s="19"/>
      <c r="F15" s="19" t="s">
        <v>588</v>
      </c>
      <c r="G15" s="19"/>
      <c r="H15" s="19" t="s">
        <v>264</v>
      </c>
      <c r="I15" s="19"/>
      <c r="J15" s="19"/>
      <c r="K15" s="19" t="s">
        <v>264</v>
      </c>
      <c r="L15" s="19"/>
      <c r="M15" s="19" t="s">
        <v>264</v>
      </c>
      <c r="N15" s="19"/>
      <c r="O15" s="19"/>
    </row>
    <row r="16" spans="1:15">
      <c r="A16" s="174"/>
      <c r="B16" s="161"/>
      <c r="C16" s="19">
        <v>1307</v>
      </c>
      <c r="D16" s="19" t="s">
        <v>598</v>
      </c>
      <c r="E16" s="19" t="s">
        <v>597</v>
      </c>
      <c r="F16" s="19" t="s">
        <v>588</v>
      </c>
      <c r="G16" s="19" t="s">
        <v>264</v>
      </c>
      <c r="H16" s="19"/>
      <c r="I16" s="19"/>
      <c r="J16" s="19"/>
      <c r="K16" s="19" t="s">
        <v>264</v>
      </c>
      <c r="L16" s="19"/>
      <c r="M16" s="19" t="s">
        <v>264</v>
      </c>
      <c r="N16" s="19"/>
      <c r="O16" s="19"/>
    </row>
    <row r="17" spans="1:15">
      <c r="A17" s="174"/>
      <c r="B17" s="161">
        <v>115</v>
      </c>
      <c r="C17" s="19">
        <v>940</v>
      </c>
      <c r="D17" s="19" t="s">
        <v>599</v>
      </c>
      <c r="E17" s="19"/>
      <c r="F17" s="19"/>
      <c r="G17" s="19"/>
      <c r="H17" s="19" t="s">
        <v>264</v>
      </c>
      <c r="I17" s="19"/>
      <c r="J17" s="19"/>
      <c r="K17" s="19"/>
      <c r="L17" s="19" t="s">
        <v>264</v>
      </c>
      <c r="M17" s="19"/>
      <c r="N17" s="19"/>
      <c r="O17" s="19"/>
    </row>
    <row r="18" spans="1:15">
      <c r="A18" s="174"/>
      <c r="B18" s="161"/>
      <c r="C18" s="19">
        <v>1017</v>
      </c>
      <c r="D18" s="19" t="s">
        <v>599</v>
      </c>
      <c r="E18" s="19"/>
      <c r="F18" s="19"/>
      <c r="G18" s="19" t="s">
        <v>264</v>
      </c>
      <c r="H18" s="19"/>
      <c r="I18" s="19"/>
      <c r="J18" s="19"/>
      <c r="K18" s="19"/>
      <c r="L18" s="19" t="s">
        <v>264</v>
      </c>
      <c r="M18" s="19"/>
      <c r="N18" s="19"/>
      <c r="O18" s="19"/>
    </row>
    <row r="19" spans="1:15">
      <c r="A19" s="174"/>
      <c r="B19" s="161"/>
      <c r="C19" s="19">
        <v>1157</v>
      </c>
      <c r="D19" s="19" t="s">
        <v>599</v>
      </c>
      <c r="E19" s="19"/>
      <c r="F19" s="19"/>
      <c r="G19" s="19"/>
      <c r="H19" s="19" t="s">
        <v>264</v>
      </c>
      <c r="I19" s="19"/>
      <c r="J19" s="19"/>
      <c r="K19" s="19"/>
      <c r="L19" s="19" t="s">
        <v>264</v>
      </c>
      <c r="M19" s="19"/>
      <c r="N19" s="19"/>
      <c r="O19" s="19"/>
    </row>
    <row r="20" spans="1:15">
      <c r="A20" s="174"/>
      <c r="B20" s="161">
        <v>97</v>
      </c>
      <c r="C20" s="19">
        <v>903</v>
      </c>
      <c r="D20" s="19" t="s">
        <v>600</v>
      </c>
      <c r="E20" s="19"/>
      <c r="F20" s="19"/>
      <c r="G20" s="19"/>
      <c r="H20" s="19" t="s">
        <v>264</v>
      </c>
      <c r="I20" s="19"/>
      <c r="J20" s="19"/>
      <c r="K20" s="19"/>
      <c r="L20" s="19" t="s">
        <v>264</v>
      </c>
      <c r="M20" s="19"/>
      <c r="N20" s="19"/>
      <c r="O20" s="19"/>
    </row>
    <row r="21" spans="1:15">
      <c r="A21" s="174"/>
      <c r="B21" s="161"/>
      <c r="C21" s="19">
        <v>1034</v>
      </c>
      <c r="D21" s="19" t="s">
        <v>598</v>
      </c>
      <c r="E21" s="19"/>
      <c r="F21" s="19"/>
      <c r="G21" s="19"/>
      <c r="H21" s="19" t="s">
        <v>264</v>
      </c>
      <c r="I21" s="19"/>
      <c r="J21" s="19"/>
      <c r="K21" s="19" t="s">
        <v>264</v>
      </c>
      <c r="L21" s="19"/>
      <c r="M21" s="19"/>
      <c r="N21" s="19"/>
      <c r="O21" s="19"/>
    </row>
    <row r="22" spans="1:15">
      <c r="A22" s="174"/>
      <c r="B22" s="161"/>
      <c r="C22" s="19">
        <v>1132</v>
      </c>
      <c r="D22" s="19" t="s">
        <v>601</v>
      </c>
      <c r="E22" s="19"/>
      <c r="F22" s="19"/>
      <c r="G22" s="19"/>
      <c r="H22" s="19" t="s">
        <v>264</v>
      </c>
      <c r="I22" s="19"/>
      <c r="J22" s="19"/>
      <c r="K22" s="19"/>
      <c r="L22" s="19" t="s">
        <v>264</v>
      </c>
      <c r="M22" s="19"/>
      <c r="N22" s="19"/>
      <c r="O22" s="19"/>
    </row>
    <row r="23" spans="1:15">
      <c r="A23" s="174"/>
      <c r="B23" s="161"/>
      <c r="C23" s="19">
        <v>1204</v>
      </c>
      <c r="D23" s="19" t="s">
        <v>602</v>
      </c>
      <c r="E23" s="19"/>
      <c r="F23" s="19"/>
      <c r="G23" s="19" t="s">
        <v>264</v>
      </c>
      <c r="H23" s="19"/>
      <c r="I23" s="19"/>
      <c r="J23" s="19"/>
      <c r="K23" s="19" t="s">
        <v>264</v>
      </c>
      <c r="L23" s="19"/>
      <c r="M23" s="19"/>
      <c r="N23" s="19"/>
      <c r="O23" s="19"/>
    </row>
    <row r="24" spans="1:15">
      <c r="A24" s="174"/>
      <c r="B24" s="161"/>
      <c r="C24" s="19">
        <v>1205</v>
      </c>
      <c r="D24" s="19" t="s">
        <v>601</v>
      </c>
      <c r="E24" s="19"/>
      <c r="F24" s="19"/>
      <c r="G24" s="19"/>
      <c r="H24" s="19" t="s">
        <v>264</v>
      </c>
      <c r="I24" s="19"/>
      <c r="J24" s="19"/>
      <c r="K24" s="19"/>
      <c r="L24" s="19" t="s">
        <v>264</v>
      </c>
      <c r="M24" s="19"/>
      <c r="N24" s="19"/>
      <c r="O24" s="19"/>
    </row>
    <row r="25" spans="1:15">
      <c r="A25" s="174"/>
      <c r="B25" s="161"/>
      <c r="C25" s="19">
        <v>1210</v>
      </c>
      <c r="D25" s="19" t="s">
        <v>584</v>
      </c>
      <c r="E25" s="19"/>
      <c r="F25" s="19"/>
      <c r="G25" s="19"/>
      <c r="H25" s="19" t="s">
        <v>264</v>
      </c>
      <c r="I25" s="19"/>
      <c r="J25" s="19"/>
      <c r="K25" s="19" t="s">
        <v>264</v>
      </c>
      <c r="L25" s="19"/>
      <c r="M25" s="19"/>
      <c r="N25" s="19"/>
      <c r="O25" s="19"/>
    </row>
    <row r="26" spans="1:15">
      <c r="A26" s="174"/>
      <c r="B26" s="161">
        <v>92</v>
      </c>
      <c r="C26" s="19">
        <v>955</v>
      </c>
      <c r="D26" s="19" t="s">
        <v>603</v>
      </c>
      <c r="E26" s="19"/>
      <c r="F26" s="19"/>
      <c r="G26" s="19"/>
      <c r="H26" s="19" t="s">
        <v>264</v>
      </c>
      <c r="I26" s="19"/>
      <c r="J26" s="19"/>
      <c r="K26" s="19"/>
      <c r="L26" s="19" t="s">
        <v>264</v>
      </c>
      <c r="M26" s="19"/>
      <c r="N26" s="19"/>
      <c r="O26" s="19"/>
    </row>
    <row r="27" spans="1:15">
      <c r="A27" s="174"/>
      <c r="B27" s="161"/>
      <c r="C27" s="19">
        <v>1105</v>
      </c>
      <c r="D27" s="19" t="s">
        <v>598</v>
      </c>
      <c r="E27" s="19" t="s">
        <v>604</v>
      </c>
      <c r="F27" s="19"/>
      <c r="G27" s="19"/>
      <c r="H27" s="19" t="s">
        <v>264</v>
      </c>
      <c r="I27" s="19"/>
      <c r="J27" s="19"/>
      <c r="K27" s="19" t="s">
        <v>264</v>
      </c>
      <c r="L27" s="19"/>
      <c r="M27" s="19"/>
      <c r="N27" s="19"/>
      <c r="O27" s="19"/>
    </row>
    <row r="28" spans="1:15">
      <c r="A28" s="174"/>
      <c r="B28" s="161"/>
      <c r="C28" s="19">
        <v>1123</v>
      </c>
      <c r="D28" s="19" t="s">
        <v>605</v>
      </c>
      <c r="E28" s="19"/>
      <c r="F28" s="19" t="s">
        <v>593</v>
      </c>
      <c r="G28" s="19" t="s">
        <v>264</v>
      </c>
      <c r="H28" s="19"/>
      <c r="I28" s="19"/>
      <c r="J28" s="19"/>
      <c r="K28" s="19" t="s">
        <v>264</v>
      </c>
      <c r="L28" s="19"/>
      <c r="M28" s="19" t="s">
        <v>264</v>
      </c>
      <c r="N28" s="19"/>
      <c r="O28" s="19"/>
    </row>
    <row r="29" spans="1:15">
      <c r="A29" s="174"/>
      <c r="B29" s="161"/>
      <c r="C29" s="19">
        <v>1216</v>
      </c>
      <c r="D29" s="19" t="s">
        <v>605</v>
      </c>
      <c r="E29" s="19"/>
      <c r="F29" s="19" t="s">
        <v>606</v>
      </c>
      <c r="G29" s="19" t="s">
        <v>264</v>
      </c>
      <c r="H29" s="19"/>
      <c r="I29" s="19"/>
      <c r="J29" s="19"/>
      <c r="K29" s="19" t="s">
        <v>264</v>
      </c>
      <c r="L29" s="19"/>
      <c r="M29" s="19" t="s">
        <v>264</v>
      </c>
      <c r="N29" s="19"/>
      <c r="O29" s="19"/>
    </row>
    <row r="30" spans="1:15">
      <c r="A30" s="174"/>
      <c r="B30" s="161">
        <v>90</v>
      </c>
      <c r="C30" s="19">
        <v>1124</v>
      </c>
      <c r="D30" s="19" t="s">
        <v>584</v>
      </c>
      <c r="E30" s="19"/>
      <c r="F30" s="19" t="s">
        <v>607</v>
      </c>
      <c r="G30" s="19" t="s">
        <v>264</v>
      </c>
      <c r="H30" s="19"/>
      <c r="I30" s="19"/>
      <c r="J30" s="19"/>
      <c r="K30" s="19" t="s">
        <v>264</v>
      </c>
      <c r="L30" s="19"/>
      <c r="M30" s="19" t="s">
        <v>264</v>
      </c>
      <c r="N30" s="19"/>
      <c r="O30" s="19"/>
    </row>
    <row r="31" spans="1:15">
      <c r="A31" s="174"/>
      <c r="B31" s="161"/>
      <c r="C31" s="19">
        <v>1159</v>
      </c>
      <c r="D31" s="19" t="s">
        <v>608</v>
      </c>
      <c r="E31" s="19"/>
      <c r="F31" s="19" t="s">
        <v>609</v>
      </c>
      <c r="G31" s="19" t="s">
        <v>264</v>
      </c>
      <c r="H31" s="19"/>
      <c r="I31" s="19"/>
      <c r="J31" s="19"/>
      <c r="K31" s="19" t="s">
        <v>264</v>
      </c>
      <c r="L31" s="19"/>
      <c r="M31" s="19"/>
      <c r="N31" s="19" t="s">
        <v>264</v>
      </c>
      <c r="O31" s="19"/>
    </row>
    <row r="32" spans="1:15">
      <c r="A32" s="174"/>
      <c r="B32" s="161"/>
      <c r="C32" s="19">
        <v>1154</v>
      </c>
      <c r="D32" s="19" t="s">
        <v>610</v>
      </c>
      <c r="E32" s="19"/>
      <c r="F32" s="19" t="s">
        <v>588</v>
      </c>
      <c r="G32" s="19" t="s">
        <v>264</v>
      </c>
      <c r="H32" s="19"/>
      <c r="I32" s="19"/>
      <c r="J32" s="19"/>
      <c r="K32" s="19"/>
      <c r="L32" s="19" t="s">
        <v>264</v>
      </c>
      <c r="M32" s="19"/>
      <c r="N32" s="19"/>
      <c r="O32" s="19"/>
    </row>
    <row r="33" spans="1:15">
      <c r="A33" s="174"/>
      <c r="B33" s="161"/>
      <c r="C33" s="19">
        <v>1217</v>
      </c>
      <c r="D33" s="19" t="s">
        <v>610</v>
      </c>
      <c r="E33" s="19"/>
      <c r="F33" s="19" t="s">
        <v>588</v>
      </c>
      <c r="G33" s="19"/>
      <c r="H33" s="19" t="s">
        <v>264</v>
      </c>
      <c r="I33" s="19"/>
      <c r="J33" s="19"/>
      <c r="K33" s="19"/>
      <c r="L33" s="19" t="s">
        <v>264</v>
      </c>
      <c r="M33" s="19"/>
      <c r="N33" s="19"/>
      <c r="O33" s="19"/>
    </row>
    <row r="34" spans="1:15">
      <c r="A34" s="174"/>
      <c r="B34" s="161"/>
      <c r="C34" s="19">
        <v>1305</v>
      </c>
      <c r="D34" s="19" t="s">
        <v>611</v>
      </c>
      <c r="E34" s="19"/>
      <c r="F34" s="19" t="s">
        <v>612</v>
      </c>
      <c r="G34" s="19"/>
      <c r="H34" s="19" t="s">
        <v>264</v>
      </c>
      <c r="I34" s="19"/>
      <c r="J34" s="19"/>
      <c r="K34" s="19"/>
      <c r="L34" s="19" t="s">
        <v>264</v>
      </c>
      <c r="M34" s="19"/>
      <c r="N34" s="19"/>
      <c r="O34" s="19"/>
    </row>
    <row r="35" spans="1:15">
      <c r="A35" s="174"/>
      <c r="B35" s="161">
        <v>87</v>
      </c>
      <c r="C35" s="19">
        <v>945</v>
      </c>
      <c r="D35" s="19" t="s">
        <v>613</v>
      </c>
      <c r="E35" s="19"/>
      <c r="F35" s="19"/>
      <c r="G35" s="19"/>
      <c r="H35" s="19" t="s">
        <v>264</v>
      </c>
      <c r="I35" s="19"/>
      <c r="J35" s="19"/>
      <c r="K35" s="19" t="s">
        <v>264</v>
      </c>
      <c r="L35" s="19"/>
      <c r="M35" s="19" t="s">
        <v>264</v>
      </c>
      <c r="N35" s="19"/>
      <c r="O35" s="19" t="s">
        <v>614</v>
      </c>
    </row>
    <row r="36" spans="1:15">
      <c r="A36" s="174"/>
      <c r="B36" s="161"/>
      <c r="C36" s="19">
        <v>1115</v>
      </c>
      <c r="D36" s="19" t="s">
        <v>584</v>
      </c>
      <c r="E36" s="19"/>
      <c r="F36" s="19"/>
      <c r="G36" s="19" t="s">
        <v>264</v>
      </c>
      <c r="H36" s="19"/>
      <c r="I36" s="19"/>
      <c r="J36" s="19"/>
      <c r="K36" s="19" t="s">
        <v>264</v>
      </c>
      <c r="L36" s="19"/>
      <c r="M36" s="19" t="s">
        <v>264</v>
      </c>
      <c r="N36" s="19"/>
      <c r="O36" s="19" t="s">
        <v>615</v>
      </c>
    </row>
    <row r="37" spans="1:15">
      <c r="A37" s="174"/>
      <c r="B37" s="161"/>
      <c r="C37" s="19">
        <v>1200</v>
      </c>
      <c r="D37" s="19" t="s">
        <v>616</v>
      </c>
      <c r="E37" s="19"/>
      <c r="F37" s="19"/>
      <c r="G37" s="19"/>
      <c r="H37" s="19" t="s">
        <v>264</v>
      </c>
      <c r="I37" s="19"/>
      <c r="J37" s="19"/>
      <c r="K37" s="19" t="s">
        <v>264</v>
      </c>
      <c r="L37" s="19"/>
      <c r="M37" s="19" t="s">
        <v>264</v>
      </c>
      <c r="N37" s="19"/>
      <c r="O37" s="19" t="s">
        <v>617</v>
      </c>
    </row>
    <row r="38" spans="1:15">
      <c r="A38" s="174"/>
      <c r="B38" s="163">
        <v>78</v>
      </c>
      <c r="C38" s="19">
        <v>930</v>
      </c>
      <c r="D38" s="19" t="s">
        <v>602</v>
      </c>
      <c r="E38" s="19" t="s">
        <v>618</v>
      </c>
      <c r="F38" s="19" t="s">
        <v>609</v>
      </c>
      <c r="G38" s="19" t="s">
        <v>264</v>
      </c>
      <c r="H38" s="19"/>
      <c r="I38" s="19"/>
      <c r="J38" s="19"/>
      <c r="K38" s="19" t="s">
        <v>264</v>
      </c>
      <c r="L38" s="19"/>
      <c r="M38" s="19" t="s">
        <v>264</v>
      </c>
      <c r="N38" s="19"/>
      <c r="O38" s="19" t="s">
        <v>619</v>
      </c>
    </row>
    <row r="39" spans="1:15">
      <c r="A39" s="174"/>
      <c r="B39" s="163"/>
      <c r="C39" s="19">
        <v>1001</v>
      </c>
      <c r="D39" s="19" t="s">
        <v>623</v>
      </c>
      <c r="E39" s="19"/>
      <c r="F39" s="19" t="s">
        <v>588</v>
      </c>
      <c r="G39" s="19"/>
      <c r="H39" s="19" t="s">
        <v>264</v>
      </c>
      <c r="I39" s="19"/>
      <c r="J39" s="19"/>
      <c r="K39" s="19"/>
      <c r="L39" s="19" t="s">
        <v>264</v>
      </c>
      <c r="M39" s="19"/>
      <c r="N39" s="19"/>
      <c r="O39" s="19"/>
    </row>
    <row r="40" spans="1:15">
      <c r="A40" s="175"/>
      <c r="B40" s="163"/>
      <c r="C40" s="19">
        <v>1041</v>
      </c>
      <c r="D40" s="19" t="s">
        <v>601</v>
      </c>
      <c r="E40" s="19" t="s">
        <v>620</v>
      </c>
      <c r="F40" s="19"/>
      <c r="G40" s="19"/>
      <c r="H40" s="19" t="s">
        <v>264</v>
      </c>
      <c r="I40" s="19"/>
      <c r="J40" s="19"/>
      <c r="K40" s="19"/>
      <c r="L40" s="19" t="s">
        <v>264</v>
      </c>
      <c r="M40" s="19"/>
      <c r="N40" s="19"/>
      <c r="O40" s="19"/>
    </row>
    <row r="41" spans="1:15">
      <c r="A41" s="19"/>
      <c r="B41" s="163"/>
      <c r="C41" s="19">
        <v>1130</v>
      </c>
      <c r="D41" s="19" t="s">
        <v>621</v>
      </c>
      <c r="E41" s="19"/>
      <c r="F41" s="19"/>
      <c r="G41" s="19"/>
      <c r="H41" s="19" t="s">
        <v>264</v>
      </c>
      <c r="I41" s="19"/>
      <c r="J41" s="19"/>
      <c r="K41" s="19" t="s">
        <v>264</v>
      </c>
      <c r="L41" s="19"/>
      <c r="M41" s="19"/>
      <c r="N41" s="19"/>
      <c r="O41" s="19"/>
    </row>
    <row r="42" spans="1:15">
      <c r="A42" s="175"/>
      <c r="B42" s="163"/>
      <c r="C42" s="19">
        <v>1141</v>
      </c>
      <c r="D42" s="19" t="s">
        <v>601</v>
      </c>
      <c r="E42" s="19"/>
      <c r="F42" s="19" t="s">
        <v>588</v>
      </c>
      <c r="G42" s="19" t="s">
        <v>264</v>
      </c>
      <c r="H42" s="19"/>
      <c r="I42" s="19"/>
      <c r="J42" s="19"/>
      <c r="K42" s="19"/>
      <c r="L42" s="19" t="s">
        <v>264</v>
      </c>
      <c r="M42" s="19"/>
      <c r="N42" s="19"/>
      <c r="O42" s="19"/>
    </row>
    <row r="43" spans="1:15">
      <c r="A43" s="175"/>
      <c r="B43" s="163"/>
      <c r="C43" s="19">
        <v>1147</v>
      </c>
      <c r="D43" s="19" t="s">
        <v>598</v>
      </c>
      <c r="E43" s="19" t="s">
        <v>622</v>
      </c>
      <c r="F43" s="19"/>
      <c r="G43" s="19" t="s">
        <v>264</v>
      </c>
      <c r="H43" s="19"/>
      <c r="I43" s="19"/>
      <c r="J43" s="19"/>
      <c r="K43" s="19" t="s">
        <v>264</v>
      </c>
      <c r="L43" s="19"/>
      <c r="M43" s="19"/>
      <c r="N43" s="19"/>
      <c r="O43" s="19"/>
    </row>
    <row r="44" spans="1:15" s="160" customFormat="1">
      <c r="A44" s="206"/>
      <c r="B44" s="196" t="s">
        <v>384</v>
      </c>
      <c r="C44" s="158">
        <v>830</v>
      </c>
      <c r="D44" s="158" t="s">
        <v>584</v>
      </c>
      <c r="E44" s="158" t="s">
        <v>624</v>
      </c>
      <c r="F44" s="158" t="s">
        <v>586</v>
      </c>
      <c r="G44" s="158" t="s">
        <v>264</v>
      </c>
      <c r="H44" s="158"/>
      <c r="I44" s="158"/>
      <c r="J44" s="158"/>
      <c r="K44" s="158" t="s">
        <v>264</v>
      </c>
      <c r="L44" s="158"/>
      <c r="M44" s="158" t="s">
        <v>264</v>
      </c>
      <c r="N44" s="158"/>
      <c r="O44" s="158" t="s">
        <v>710</v>
      </c>
    </row>
    <row r="45" spans="1:15" ht="30" customHeight="1">
      <c r="A45" s="175" t="s">
        <v>433</v>
      </c>
      <c r="B45" s="163"/>
      <c r="C45" s="19">
        <v>1000</v>
      </c>
      <c r="D45" s="19" t="s">
        <v>627</v>
      </c>
      <c r="E45" s="19" t="s">
        <v>625</v>
      </c>
      <c r="F45" s="101" t="s">
        <v>703</v>
      </c>
      <c r="G45" s="19" t="s">
        <v>264</v>
      </c>
      <c r="H45" s="19"/>
      <c r="I45" s="19"/>
      <c r="J45" s="19"/>
      <c r="K45" s="19" t="s">
        <v>264</v>
      </c>
      <c r="L45" s="19"/>
      <c r="M45" s="19" t="s">
        <v>264</v>
      </c>
      <c r="N45" s="19"/>
      <c r="O45" s="19"/>
    </row>
    <row r="46" spans="1:15" s="160" customFormat="1">
      <c r="A46" s="206" t="s">
        <v>490</v>
      </c>
      <c r="B46" s="196"/>
      <c r="C46" s="158">
        <v>1030</v>
      </c>
      <c r="D46" s="158" t="s">
        <v>626</v>
      </c>
      <c r="E46" s="158"/>
      <c r="F46" s="158"/>
      <c r="G46" s="158"/>
      <c r="H46" s="158" t="s">
        <v>264</v>
      </c>
      <c r="I46" s="158"/>
      <c r="J46" s="158"/>
      <c r="K46" s="158" t="s">
        <v>264</v>
      </c>
      <c r="L46" s="158"/>
      <c r="M46" s="158"/>
      <c r="N46" s="158"/>
      <c r="O46" s="158"/>
    </row>
    <row r="47" spans="1:15" ht="30">
      <c r="A47" s="175"/>
      <c r="B47" s="163"/>
      <c r="C47" s="19">
        <v>1200</v>
      </c>
      <c r="D47" s="19" t="s">
        <v>627</v>
      </c>
      <c r="E47" s="19"/>
      <c r="F47" s="54" t="s">
        <v>628</v>
      </c>
      <c r="G47" s="19"/>
      <c r="H47" s="19" t="s">
        <v>264</v>
      </c>
      <c r="I47" s="19"/>
      <c r="J47" s="19"/>
      <c r="K47" s="19" t="s">
        <v>264</v>
      </c>
      <c r="L47" s="19"/>
      <c r="M47" s="19"/>
      <c r="N47" s="19" t="s">
        <v>264</v>
      </c>
      <c r="O47" s="19"/>
    </row>
    <row r="48" spans="1:15">
      <c r="A48" s="175" t="s">
        <v>435</v>
      </c>
      <c r="B48" s="163">
        <v>60</v>
      </c>
      <c r="C48" s="19">
        <v>1100</v>
      </c>
      <c r="D48" s="19" t="s">
        <v>629</v>
      </c>
      <c r="E48" s="19"/>
      <c r="F48" s="19" t="s">
        <v>588</v>
      </c>
      <c r="G48" s="19"/>
      <c r="H48" s="19"/>
      <c r="I48" s="19"/>
      <c r="J48" s="19"/>
      <c r="K48" s="19"/>
      <c r="L48" s="19" t="s">
        <v>264</v>
      </c>
      <c r="M48" s="19"/>
      <c r="N48" s="19"/>
      <c r="O48" s="19"/>
    </row>
    <row r="49" spans="1:15">
      <c r="A49" s="175"/>
      <c r="B49" s="163"/>
      <c r="C49" s="19">
        <v>1240</v>
      </c>
      <c r="D49" s="19" t="s">
        <v>611</v>
      </c>
      <c r="E49" s="19"/>
      <c r="F49" s="54" t="s">
        <v>612</v>
      </c>
      <c r="G49" s="19" t="s">
        <v>264</v>
      </c>
      <c r="H49" s="19"/>
      <c r="I49" s="19"/>
      <c r="J49" s="19"/>
      <c r="K49" s="19"/>
      <c r="L49" s="19" t="s">
        <v>264</v>
      </c>
      <c r="M49" s="19"/>
      <c r="N49" s="19"/>
      <c r="O49" s="19"/>
    </row>
    <row r="50" spans="1:15" s="160" customFormat="1">
      <c r="A50" s="207"/>
      <c r="B50" s="196">
        <v>57</v>
      </c>
      <c r="C50" s="158">
        <v>941</v>
      </c>
      <c r="D50" s="158" t="s">
        <v>584</v>
      </c>
      <c r="E50" s="158"/>
      <c r="F50" s="158" t="s">
        <v>630</v>
      </c>
      <c r="G50" s="158" t="s">
        <v>264</v>
      </c>
      <c r="H50" s="158"/>
      <c r="I50" s="158"/>
      <c r="J50" s="158"/>
      <c r="K50" s="158" t="s">
        <v>264</v>
      </c>
      <c r="L50" s="158"/>
      <c r="M50" s="158"/>
      <c r="N50" s="158" t="s">
        <v>264</v>
      </c>
      <c r="O50" s="158"/>
    </row>
    <row r="51" spans="1:15">
      <c r="A51" s="175"/>
      <c r="B51" s="163">
        <v>53</v>
      </c>
      <c r="C51" s="19">
        <v>1000</v>
      </c>
      <c r="D51" s="19"/>
      <c r="E51" s="19" t="s">
        <v>631</v>
      </c>
      <c r="F51" s="54" t="s">
        <v>632</v>
      </c>
      <c r="G51" s="19"/>
      <c r="H51" s="19" t="s">
        <v>264</v>
      </c>
      <c r="I51" s="19"/>
      <c r="J51" s="19"/>
      <c r="K51" s="19" t="s">
        <v>264</v>
      </c>
      <c r="L51" s="19"/>
      <c r="M51" s="19" t="s">
        <v>264</v>
      </c>
      <c r="N51" s="19"/>
      <c r="O51" s="19"/>
    </row>
    <row r="52" spans="1:15">
      <c r="A52" s="175"/>
      <c r="B52" s="163"/>
      <c r="C52" s="19">
        <v>1006</v>
      </c>
      <c r="D52" s="19"/>
      <c r="E52" s="19" t="s">
        <v>633</v>
      </c>
      <c r="F52" s="19" t="s">
        <v>586</v>
      </c>
      <c r="G52" s="19"/>
      <c r="H52" s="19" t="s">
        <v>264</v>
      </c>
      <c r="I52" s="19"/>
      <c r="J52" s="19"/>
      <c r="K52" s="19" t="s">
        <v>264</v>
      </c>
      <c r="L52" s="19"/>
      <c r="M52" s="19"/>
      <c r="N52" s="19" t="s">
        <v>264</v>
      </c>
      <c r="O52" s="19"/>
    </row>
    <row r="53" spans="1:15">
      <c r="A53" s="175"/>
      <c r="B53" s="163"/>
      <c r="C53" s="19">
        <v>1008</v>
      </c>
      <c r="D53" s="19" t="s">
        <v>584</v>
      </c>
      <c r="E53" s="19" t="s">
        <v>634</v>
      </c>
      <c r="F53" s="54" t="s">
        <v>635</v>
      </c>
      <c r="G53" s="19" t="s">
        <v>264</v>
      </c>
      <c r="H53" s="19"/>
      <c r="I53" s="19"/>
      <c r="J53" s="19"/>
      <c r="K53" s="19" t="s">
        <v>264</v>
      </c>
      <c r="L53" s="19"/>
      <c r="M53" s="19"/>
      <c r="N53" s="19" t="s">
        <v>264</v>
      </c>
      <c r="O53" s="19"/>
    </row>
    <row r="54" spans="1:15">
      <c r="A54" s="175"/>
      <c r="B54" s="163"/>
      <c r="C54" s="19">
        <v>1004</v>
      </c>
      <c r="D54" s="19"/>
      <c r="E54" s="19" t="s">
        <v>636</v>
      </c>
      <c r="F54" s="19" t="s">
        <v>588</v>
      </c>
      <c r="G54" s="19" t="s">
        <v>264</v>
      </c>
      <c r="H54" s="19"/>
      <c r="I54" s="19"/>
      <c r="J54" s="19"/>
      <c r="K54" s="19" t="s">
        <v>264</v>
      </c>
      <c r="L54" s="19"/>
      <c r="M54" s="19"/>
      <c r="N54" s="19" t="s">
        <v>264</v>
      </c>
      <c r="O54" s="19"/>
    </row>
    <row r="55" spans="1:15" s="160" customFormat="1" ht="15" customHeight="1">
      <c r="A55" s="206"/>
      <c r="B55" s="196">
        <v>43</v>
      </c>
      <c r="C55" s="158">
        <v>851</v>
      </c>
      <c r="D55" s="158" t="s">
        <v>584</v>
      </c>
      <c r="E55" s="158"/>
      <c r="F55" s="208" t="s">
        <v>637</v>
      </c>
      <c r="G55" s="158" t="s">
        <v>264</v>
      </c>
      <c r="H55" s="158"/>
      <c r="I55" s="158"/>
      <c r="J55" s="158"/>
      <c r="K55" s="158" t="s">
        <v>264</v>
      </c>
      <c r="L55" s="158"/>
      <c r="M55" s="158" t="s">
        <v>264</v>
      </c>
      <c r="N55" s="158"/>
      <c r="O55" s="158"/>
    </row>
    <row r="56" spans="1:15">
      <c r="A56" s="175"/>
      <c r="B56" s="163"/>
      <c r="C56" s="19">
        <v>958</v>
      </c>
      <c r="D56" s="19" t="s">
        <v>638</v>
      </c>
      <c r="E56" s="19"/>
      <c r="F56" s="54" t="s">
        <v>588</v>
      </c>
      <c r="G56" s="19" t="s">
        <v>264</v>
      </c>
      <c r="H56" s="19"/>
      <c r="I56" s="19"/>
      <c r="J56" s="19"/>
      <c r="K56" s="19"/>
      <c r="L56" s="19" t="s">
        <v>264</v>
      </c>
      <c r="M56" s="19"/>
      <c r="N56" s="19"/>
      <c r="O56" s="19"/>
    </row>
    <row r="57" spans="1:15">
      <c r="A57" s="175"/>
      <c r="B57" s="163">
        <v>41</v>
      </c>
      <c r="C57" s="19">
        <v>1022</v>
      </c>
      <c r="D57" s="19" t="s">
        <v>641</v>
      </c>
      <c r="E57" s="19" t="s">
        <v>639</v>
      </c>
      <c r="F57" s="19"/>
      <c r="G57" s="19" t="s">
        <v>264</v>
      </c>
      <c r="H57" s="19"/>
      <c r="I57" s="19"/>
      <c r="J57" s="19"/>
      <c r="K57" s="19" t="s">
        <v>264</v>
      </c>
      <c r="L57" s="19"/>
      <c r="M57" s="19"/>
      <c r="N57" s="19" t="s">
        <v>264</v>
      </c>
      <c r="O57" s="19"/>
    </row>
    <row r="58" spans="1:15" s="160" customFormat="1">
      <c r="A58" s="206"/>
      <c r="B58" s="196"/>
      <c r="C58" s="158">
        <v>1130</v>
      </c>
      <c r="D58" s="158" t="s">
        <v>626</v>
      </c>
      <c r="E58" s="158"/>
      <c r="F58" s="158"/>
      <c r="G58" s="158"/>
      <c r="H58" s="158" t="s">
        <v>264</v>
      </c>
      <c r="I58" s="158"/>
      <c r="J58" s="158"/>
      <c r="K58" s="158" t="s">
        <v>264</v>
      </c>
      <c r="L58" s="158"/>
      <c r="M58" s="158"/>
      <c r="N58" s="158" t="s">
        <v>264</v>
      </c>
      <c r="O58" s="158"/>
    </row>
    <row r="59" spans="1:15" s="160" customFormat="1">
      <c r="A59" s="206"/>
      <c r="B59" s="196"/>
      <c r="C59" s="158">
        <v>1132</v>
      </c>
      <c r="D59" s="158" t="s">
        <v>584</v>
      </c>
      <c r="E59" s="158" t="s">
        <v>624</v>
      </c>
      <c r="F59" s="158" t="s">
        <v>642</v>
      </c>
      <c r="G59" s="158"/>
      <c r="H59" s="158" t="s">
        <v>264</v>
      </c>
      <c r="I59" s="158"/>
      <c r="J59" s="158"/>
      <c r="K59" s="158" t="s">
        <v>264</v>
      </c>
      <c r="L59" s="158"/>
      <c r="M59" s="158" t="s">
        <v>264</v>
      </c>
      <c r="N59" s="158"/>
      <c r="O59" s="158"/>
    </row>
    <row r="60" spans="1:15">
      <c r="A60" s="175"/>
      <c r="B60" s="163"/>
      <c r="C60" s="19">
        <v>1205</v>
      </c>
      <c r="D60" s="19"/>
      <c r="E60" s="19" t="s">
        <v>640</v>
      </c>
      <c r="F60" s="19"/>
      <c r="G60" s="19"/>
      <c r="H60" s="19" t="s">
        <v>264</v>
      </c>
      <c r="I60" s="19"/>
      <c r="J60" s="19"/>
      <c r="K60" s="19" t="s">
        <v>264</v>
      </c>
      <c r="L60" s="19"/>
      <c r="M60" s="19"/>
      <c r="N60" s="19" t="s">
        <v>264</v>
      </c>
      <c r="O60" s="19"/>
    </row>
    <row r="61" spans="1:15">
      <c r="A61" s="175" t="s">
        <v>436</v>
      </c>
      <c r="B61" s="163" t="s">
        <v>643</v>
      </c>
      <c r="C61" s="19">
        <v>1215</v>
      </c>
      <c r="D61" s="19" t="s">
        <v>577</v>
      </c>
      <c r="E61" s="19"/>
      <c r="F61" s="19" t="s">
        <v>645</v>
      </c>
      <c r="G61" s="19"/>
      <c r="H61" s="19"/>
      <c r="I61" s="19"/>
      <c r="J61" s="19"/>
      <c r="K61" s="19"/>
      <c r="L61" s="19" t="s">
        <v>264</v>
      </c>
      <c r="M61" s="19"/>
      <c r="N61" s="19"/>
      <c r="O61" s="19" t="s">
        <v>644</v>
      </c>
    </row>
    <row r="62" spans="1:15">
      <c r="A62" s="175" t="s">
        <v>437</v>
      </c>
      <c r="B62" s="163" t="s">
        <v>646</v>
      </c>
      <c r="C62" s="19">
        <v>900</v>
      </c>
      <c r="D62" s="19" t="s">
        <v>647</v>
      </c>
      <c r="E62" s="19" t="s">
        <v>648</v>
      </c>
      <c r="F62" s="19" t="s">
        <v>649</v>
      </c>
      <c r="G62" s="19" t="s">
        <v>264</v>
      </c>
      <c r="H62" s="19"/>
      <c r="I62" s="19"/>
      <c r="J62" s="19"/>
      <c r="K62" s="19" t="s">
        <v>264</v>
      </c>
      <c r="L62" s="19"/>
      <c r="M62" s="19"/>
      <c r="N62" s="19"/>
      <c r="O62" s="19"/>
    </row>
    <row r="63" spans="1:15">
      <c r="A63" s="175"/>
      <c r="B63" s="163">
        <v>32</v>
      </c>
      <c r="C63" s="19">
        <v>800</v>
      </c>
      <c r="D63" s="19" t="s">
        <v>647</v>
      </c>
      <c r="E63" s="19"/>
      <c r="F63" s="19"/>
      <c r="G63" s="19"/>
      <c r="H63" s="19"/>
      <c r="I63" s="19" t="s">
        <v>264</v>
      </c>
      <c r="J63" s="19"/>
      <c r="K63" s="19" t="s">
        <v>264</v>
      </c>
      <c r="L63" s="19"/>
      <c r="M63" s="19"/>
      <c r="N63" s="19"/>
      <c r="O63" s="19"/>
    </row>
    <row r="64" spans="1:15">
      <c r="A64" s="175"/>
      <c r="B64" s="163"/>
      <c r="C64" s="19">
        <v>900</v>
      </c>
      <c r="D64" s="19" t="s">
        <v>647</v>
      </c>
      <c r="E64" s="19"/>
      <c r="F64" s="19"/>
      <c r="G64" s="19"/>
      <c r="H64" s="19"/>
      <c r="I64" s="19"/>
      <c r="J64" s="19" t="s">
        <v>264</v>
      </c>
      <c r="K64" s="19" t="s">
        <v>264</v>
      </c>
      <c r="L64" s="19"/>
      <c r="M64" s="19" t="s">
        <v>264</v>
      </c>
      <c r="N64" s="19"/>
      <c r="O64" s="19" t="s">
        <v>651</v>
      </c>
    </row>
    <row r="65" spans="1:15">
      <c r="A65" s="175"/>
      <c r="B65" s="163"/>
      <c r="C65" s="19">
        <v>1000</v>
      </c>
      <c r="D65" s="19" t="s">
        <v>647</v>
      </c>
      <c r="E65" s="19"/>
      <c r="F65" s="19"/>
      <c r="G65" s="19"/>
      <c r="H65" s="19"/>
      <c r="I65" s="19" t="s">
        <v>264</v>
      </c>
      <c r="J65" s="19"/>
      <c r="K65" s="19" t="s">
        <v>264</v>
      </c>
      <c r="L65" s="19"/>
      <c r="M65" s="19"/>
      <c r="N65" s="19"/>
      <c r="O65" s="19"/>
    </row>
    <row r="66" spans="1:15">
      <c r="A66" s="174" t="s">
        <v>438</v>
      </c>
      <c r="B66" s="161">
        <v>31</v>
      </c>
      <c r="C66" s="19">
        <v>1330</v>
      </c>
      <c r="D66" s="19" t="s">
        <v>652</v>
      </c>
      <c r="E66" s="19"/>
      <c r="F66" s="19"/>
      <c r="G66" s="19"/>
      <c r="H66" s="19" t="s">
        <v>264</v>
      </c>
      <c r="I66" s="19"/>
      <c r="J66" s="19"/>
      <c r="K66" s="19" t="s">
        <v>264</v>
      </c>
      <c r="L66" s="19"/>
      <c r="M66" s="19"/>
      <c r="N66" s="19"/>
      <c r="O66" s="19"/>
    </row>
    <row r="67" spans="1:15" s="160" customFormat="1">
      <c r="A67" s="206" t="s">
        <v>436</v>
      </c>
      <c r="B67" s="196" t="s">
        <v>392</v>
      </c>
      <c r="C67" s="158">
        <v>930</v>
      </c>
      <c r="D67" s="158" t="s">
        <v>641</v>
      </c>
      <c r="E67" s="158" t="s">
        <v>657</v>
      </c>
      <c r="F67" s="158"/>
      <c r="G67" s="158"/>
      <c r="H67" s="158"/>
      <c r="I67" s="158"/>
      <c r="J67" s="158"/>
      <c r="K67" s="158"/>
      <c r="L67" s="158"/>
      <c r="M67" s="158"/>
      <c r="N67" s="158"/>
      <c r="O67" s="158"/>
    </row>
    <row r="68" spans="1:15">
      <c r="A68" s="175" t="s">
        <v>437</v>
      </c>
      <c r="B68" s="163" t="s">
        <v>394</v>
      </c>
      <c r="C68" s="19">
        <v>916</v>
      </c>
      <c r="D68" s="19" t="s">
        <v>654</v>
      </c>
      <c r="E68" s="19" t="s">
        <v>653</v>
      </c>
      <c r="F68" s="19" t="s">
        <v>655</v>
      </c>
      <c r="G68" s="19"/>
      <c r="H68" s="19" t="s">
        <v>264</v>
      </c>
      <c r="I68" s="19"/>
      <c r="J68" s="19"/>
      <c r="K68" s="19" t="s">
        <v>264</v>
      </c>
      <c r="L68" s="19"/>
      <c r="M68" s="19"/>
      <c r="N68" s="19"/>
      <c r="O68" s="19"/>
    </row>
    <row r="69" spans="1:15">
      <c r="A69" s="175"/>
      <c r="B69" s="163"/>
      <c r="C69" s="19">
        <v>917</v>
      </c>
      <c r="D69" s="19" t="s">
        <v>610</v>
      </c>
      <c r="E69" s="19"/>
      <c r="F69" s="19" t="s">
        <v>588</v>
      </c>
      <c r="G69" s="19"/>
      <c r="H69" s="19" t="s">
        <v>264</v>
      </c>
      <c r="I69" s="19"/>
      <c r="J69" s="19"/>
      <c r="K69" s="19"/>
      <c r="L69" s="19" t="s">
        <v>264</v>
      </c>
      <c r="M69" s="19"/>
      <c r="N69" s="19"/>
      <c r="O69" s="19"/>
    </row>
    <row r="70" spans="1:15">
      <c r="A70" s="175"/>
      <c r="B70" s="163"/>
      <c r="C70" s="19">
        <v>1100</v>
      </c>
      <c r="D70" s="19" t="s">
        <v>623</v>
      </c>
      <c r="E70" s="19"/>
      <c r="F70" s="19" t="s">
        <v>588</v>
      </c>
      <c r="G70" s="19" t="s">
        <v>264</v>
      </c>
      <c r="H70" s="19"/>
      <c r="I70" s="19"/>
      <c r="J70" s="19"/>
      <c r="K70" s="19"/>
      <c r="L70" s="19" t="s">
        <v>264</v>
      </c>
      <c r="M70" s="19"/>
      <c r="N70" s="19"/>
      <c r="O70" s="19"/>
    </row>
    <row r="71" spans="1:15">
      <c r="A71" s="175"/>
      <c r="B71" s="163"/>
      <c r="C71" s="19">
        <v>1328</v>
      </c>
      <c r="D71" s="19" t="s">
        <v>627</v>
      </c>
      <c r="E71" s="19"/>
      <c r="F71" s="19" t="s">
        <v>586</v>
      </c>
      <c r="G71" s="19" t="s">
        <v>264</v>
      </c>
      <c r="H71" s="19"/>
      <c r="I71" s="19"/>
      <c r="J71" s="19"/>
      <c r="K71" s="19"/>
      <c r="L71" s="19"/>
      <c r="M71" s="19" t="s">
        <v>264</v>
      </c>
      <c r="N71" s="19"/>
      <c r="O71" s="19"/>
    </row>
    <row r="72" spans="1:15">
      <c r="A72" s="175"/>
      <c r="B72" s="163">
        <v>18.5</v>
      </c>
      <c r="C72" s="19">
        <v>1010</v>
      </c>
      <c r="D72" s="19" t="s">
        <v>656</v>
      </c>
      <c r="E72" s="19"/>
      <c r="F72" s="19" t="s">
        <v>588</v>
      </c>
      <c r="G72" s="19" t="s">
        <v>264</v>
      </c>
      <c r="H72" s="19"/>
      <c r="I72" s="19"/>
      <c r="J72" s="19"/>
      <c r="K72" s="19" t="s">
        <v>264</v>
      </c>
      <c r="L72" s="19"/>
      <c r="M72" s="19"/>
      <c r="N72" s="19"/>
      <c r="O72" s="19"/>
    </row>
    <row r="73" spans="1:15">
      <c r="A73" s="175"/>
      <c r="B73" s="163">
        <v>17</v>
      </c>
      <c r="C73" s="19">
        <v>1014</v>
      </c>
      <c r="D73" s="19"/>
      <c r="E73" s="19"/>
      <c r="F73" s="19" t="s">
        <v>588</v>
      </c>
      <c r="G73" s="19"/>
      <c r="H73" s="19" t="s">
        <v>264</v>
      </c>
      <c r="I73" s="19"/>
      <c r="J73" s="19"/>
      <c r="K73" s="19"/>
      <c r="L73" s="19"/>
      <c r="M73" s="19"/>
      <c r="N73" s="19"/>
      <c r="O73" s="19"/>
    </row>
    <row r="74" spans="1:15" s="160" customFormat="1">
      <c r="A74" s="206"/>
      <c r="B74" s="196"/>
      <c r="C74" s="158">
        <v>1007</v>
      </c>
      <c r="D74" s="158" t="s">
        <v>641</v>
      </c>
      <c r="E74" s="158" t="s">
        <v>657</v>
      </c>
      <c r="F74" s="158" t="s">
        <v>588</v>
      </c>
      <c r="G74" s="158"/>
      <c r="H74" s="158" t="s">
        <v>264</v>
      </c>
      <c r="I74" s="158"/>
      <c r="J74" s="158"/>
      <c r="K74" s="158" t="s">
        <v>264</v>
      </c>
      <c r="L74" s="158"/>
      <c r="M74" s="158" t="s">
        <v>264</v>
      </c>
      <c r="N74" s="158"/>
      <c r="O74" s="158"/>
    </row>
    <row r="75" spans="1:15">
      <c r="A75" s="175"/>
      <c r="B75" s="163"/>
      <c r="C75" s="19">
        <v>1007</v>
      </c>
      <c r="D75" s="19" t="s">
        <v>693</v>
      </c>
      <c r="E75" s="19"/>
      <c r="F75" s="19" t="s">
        <v>658</v>
      </c>
      <c r="G75" s="19"/>
      <c r="H75" s="19" t="s">
        <v>264</v>
      </c>
      <c r="I75" s="19"/>
      <c r="J75" s="19"/>
      <c r="K75" s="19"/>
      <c r="L75" s="19"/>
      <c r="M75" s="19"/>
      <c r="N75" s="19" t="s">
        <v>264</v>
      </c>
      <c r="O75" s="19"/>
    </row>
    <row r="76" spans="1:15">
      <c r="A76" s="175"/>
      <c r="B76" s="163"/>
      <c r="C76" s="19">
        <v>1040</v>
      </c>
      <c r="D76" s="19" t="s">
        <v>693</v>
      </c>
      <c r="E76" s="19"/>
      <c r="F76" s="19" t="s">
        <v>588</v>
      </c>
      <c r="G76" s="19" t="s">
        <v>264</v>
      </c>
      <c r="H76" s="19"/>
      <c r="I76" s="19"/>
      <c r="J76" s="19"/>
      <c r="K76" s="19"/>
      <c r="L76" s="19"/>
      <c r="M76" s="19"/>
      <c r="N76" s="19" t="s">
        <v>264</v>
      </c>
      <c r="O76" s="19"/>
    </row>
    <row r="77" spans="1:15">
      <c r="A77" s="175"/>
      <c r="B77" s="163"/>
      <c r="C77" s="19">
        <v>1030</v>
      </c>
      <c r="D77" s="19" t="s">
        <v>693</v>
      </c>
      <c r="E77" s="19"/>
      <c r="F77" s="19" t="s">
        <v>586</v>
      </c>
      <c r="G77" s="19"/>
      <c r="H77" s="19" t="s">
        <v>264</v>
      </c>
      <c r="I77" s="19"/>
      <c r="J77" s="19"/>
      <c r="K77" s="19"/>
      <c r="L77" s="19"/>
      <c r="M77" s="19" t="s">
        <v>264</v>
      </c>
      <c r="N77" s="19"/>
      <c r="O77" s="19"/>
    </row>
    <row r="78" spans="1:15">
      <c r="A78" s="175"/>
      <c r="B78" s="163"/>
      <c r="C78" s="19">
        <v>1155</v>
      </c>
      <c r="D78" s="19" t="s">
        <v>627</v>
      </c>
      <c r="E78" s="19"/>
      <c r="F78" s="19" t="s">
        <v>659</v>
      </c>
      <c r="G78" s="19"/>
      <c r="H78" s="19" t="s">
        <v>264</v>
      </c>
      <c r="I78" s="19"/>
      <c r="J78" s="19"/>
      <c r="K78" s="19" t="s">
        <v>264</v>
      </c>
      <c r="L78" s="19"/>
      <c r="M78" s="19" t="s">
        <v>264</v>
      </c>
      <c r="N78" s="19"/>
      <c r="O78" s="19"/>
    </row>
    <row r="79" spans="1:15">
      <c r="A79" s="176" t="s">
        <v>482</v>
      </c>
      <c r="B79" s="164" t="s">
        <v>395</v>
      </c>
      <c r="C79" s="19">
        <v>1700</v>
      </c>
      <c r="D79" s="19" t="s">
        <v>660</v>
      </c>
      <c r="E79" s="19"/>
      <c r="F79" s="19" t="s">
        <v>661</v>
      </c>
      <c r="G79" s="19" t="s">
        <v>264</v>
      </c>
      <c r="H79" s="19"/>
      <c r="I79" s="19"/>
      <c r="J79" s="19"/>
      <c r="K79" s="19" t="s">
        <v>264</v>
      </c>
      <c r="L79" s="19"/>
      <c r="M79" s="19" t="s">
        <v>264</v>
      </c>
      <c r="N79" s="19"/>
      <c r="O79" s="19"/>
    </row>
    <row r="80" spans="1:15">
      <c r="A80" s="176"/>
      <c r="B80" s="164"/>
      <c r="C80" s="19">
        <v>1710</v>
      </c>
      <c r="D80" s="19" t="s">
        <v>662</v>
      </c>
      <c r="E80" s="19"/>
      <c r="F80" s="19" t="s">
        <v>663</v>
      </c>
      <c r="G80" s="19"/>
      <c r="H80" s="19" t="s">
        <v>264</v>
      </c>
      <c r="I80" s="19"/>
      <c r="J80" s="19"/>
      <c r="K80" s="19" t="s">
        <v>264</v>
      </c>
      <c r="L80" s="19"/>
      <c r="M80" s="19"/>
      <c r="N80" s="19" t="s">
        <v>264</v>
      </c>
      <c r="O80" s="19"/>
    </row>
    <row r="81" spans="1:15">
      <c r="A81" s="176"/>
      <c r="B81" s="164"/>
      <c r="C81" s="19">
        <v>1720</v>
      </c>
      <c r="D81" s="19" t="s">
        <v>627</v>
      </c>
      <c r="E81" s="19"/>
      <c r="F81" s="19" t="s">
        <v>586</v>
      </c>
      <c r="G81" s="19"/>
      <c r="H81" s="19" t="s">
        <v>264</v>
      </c>
      <c r="I81" s="19"/>
      <c r="J81" s="19"/>
      <c r="K81" s="19" t="s">
        <v>264</v>
      </c>
      <c r="L81" s="19"/>
      <c r="M81" s="19"/>
      <c r="N81" s="19" t="s">
        <v>264</v>
      </c>
      <c r="O81" s="19"/>
    </row>
    <row r="82" spans="1:15">
      <c r="A82" s="176" t="s">
        <v>483</v>
      </c>
      <c r="B82" s="164" t="s">
        <v>396</v>
      </c>
      <c r="C82" s="19">
        <v>955</v>
      </c>
      <c r="D82" s="19" t="s">
        <v>592</v>
      </c>
      <c r="E82" s="19" t="s">
        <v>664</v>
      </c>
      <c r="F82" s="19" t="s">
        <v>588</v>
      </c>
      <c r="G82" s="19"/>
      <c r="H82" s="19" t="s">
        <v>264</v>
      </c>
      <c r="I82" s="19"/>
      <c r="J82" s="19"/>
      <c r="K82" s="19"/>
      <c r="L82" s="19" t="s">
        <v>264</v>
      </c>
      <c r="M82" s="19"/>
      <c r="N82" s="19"/>
      <c r="O82" s="19"/>
    </row>
    <row r="83" spans="1:15">
      <c r="A83" s="175"/>
      <c r="B83" s="163"/>
      <c r="C83" s="19">
        <v>1335</v>
      </c>
      <c r="D83" s="19" t="s">
        <v>665</v>
      </c>
      <c r="E83" s="19"/>
      <c r="F83" s="19"/>
      <c r="G83" s="19" t="s">
        <v>264</v>
      </c>
      <c r="H83" s="19"/>
      <c r="I83" s="19"/>
      <c r="J83" s="19"/>
      <c r="K83" s="19" t="s">
        <v>264</v>
      </c>
      <c r="L83" s="19"/>
      <c r="M83" s="19"/>
      <c r="N83" s="19"/>
      <c r="O83" s="19"/>
    </row>
    <row r="84" spans="1:15">
      <c r="A84" s="175"/>
      <c r="B84" s="163">
        <v>11.5</v>
      </c>
      <c r="C84" s="19">
        <v>1055</v>
      </c>
      <c r="D84" s="19" t="s">
        <v>666</v>
      </c>
      <c r="E84" s="19"/>
      <c r="F84" s="19"/>
      <c r="G84" s="19"/>
      <c r="H84" s="19" t="s">
        <v>264</v>
      </c>
      <c r="I84" s="19"/>
      <c r="J84" s="19"/>
      <c r="K84" s="19"/>
      <c r="L84" s="19" t="s">
        <v>264</v>
      </c>
      <c r="M84" s="19"/>
      <c r="N84" s="19"/>
      <c r="O84" s="19"/>
    </row>
    <row r="85" spans="1:15">
      <c r="A85" s="175"/>
      <c r="B85" s="163"/>
      <c r="C85" s="19">
        <v>1149</v>
      </c>
      <c r="D85" s="19" t="s">
        <v>584</v>
      </c>
      <c r="E85" s="19"/>
      <c r="F85" s="19"/>
      <c r="G85" s="19"/>
      <c r="H85" s="19" t="s">
        <v>264</v>
      </c>
      <c r="I85" s="19"/>
      <c r="J85" s="19"/>
      <c r="K85" s="19" t="s">
        <v>264</v>
      </c>
      <c r="L85" s="19"/>
      <c r="M85" s="19" t="s">
        <v>264</v>
      </c>
      <c r="N85" s="19"/>
      <c r="O85" s="19" t="s">
        <v>667</v>
      </c>
    </row>
    <row r="86" spans="1:15">
      <c r="A86" s="175"/>
      <c r="B86" s="163"/>
      <c r="C86" s="19">
        <v>1218</v>
      </c>
      <c r="D86" s="19" t="s">
        <v>660</v>
      </c>
      <c r="E86" s="19"/>
      <c r="F86" s="19"/>
      <c r="G86" s="19" t="s">
        <v>264</v>
      </c>
      <c r="H86" s="19"/>
      <c r="I86" s="19"/>
      <c r="J86" s="19"/>
      <c r="K86" s="19" t="s">
        <v>264</v>
      </c>
      <c r="L86" s="19"/>
      <c r="M86" s="19" t="s">
        <v>264</v>
      </c>
      <c r="N86" s="19"/>
      <c r="O86" s="19"/>
    </row>
    <row r="87" spans="1:15">
      <c r="A87" s="175"/>
      <c r="B87" s="161">
        <v>4.0999999999999996</v>
      </c>
      <c r="C87" s="19">
        <v>1125</v>
      </c>
      <c r="D87" s="19" t="s">
        <v>584</v>
      </c>
      <c r="E87" s="19"/>
      <c r="F87" s="19" t="s">
        <v>668</v>
      </c>
      <c r="G87" s="19"/>
      <c r="H87" s="19" t="s">
        <v>264</v>
      </c>
      <c r="I87" s="19"/>
      <c r="J87" s="19"/>
      <c r="K87" s="19" t="s">
        <v>264</v>
      </c>
      <c r="L87" s="19"/>
      <c r="M87" s="19" t="s">
        <v>264</v>
      </c>
      <c r="N87" s="19"/>
      <c r="O87" s="19"/>
    </row>
    <row r="88" spans="1:15">
      <c r="A88" s="174"/>
      <c r="B88" s="161"/>
      <c r="C88" s="19">
        <v>1125</v>
      </c>
      <c r="D88" s="19" t="s">
        <v>669</v>
      </c>
      <c r="E88" s="19"/>
      <c r="F88" s="19" t="s">
        <v>670</v>
      </c>
      <c r="G88" s="19"/>
      <c r="H88" s="19" t="s">
        <v>264</v>
      </c>
      <c r="I88" s="19"/>
      <c r="J88" s="19"/>
      <c r="K88" s="19" t="s">
        <v>264</v>
      </c>
      <c r="L88" s="19"/>
      <c r="M88" s="19" t="s">
        <v>264</v>
      </c>
      <c r="N88" s="19"/>
      <c r="O88" s="19"/>
    </row>
    <row r="89" spans="1:15">
      <c r="A89" s="174"/>
      <c r="B89" s="161"/>
      <c r="C89" s="19">
        <v>1127</v>
      </c>
      <c r="D89" s="19" t="s">
        <v>671</v>
      </c>
      <c r="E89" s="19"/>
      <c r="F89" s="19" t="s">
        <v>672</v>
      </c>
      <c r="G89" s="19"/>
      <c r="H89" s="19" t="s">
        <v>264</v>
      </c>
      <c r="I89" s="19"/>
      <c r="J89" s="19"/>
      <c r="K89" s="19" t="s">
        <v>264</v>
      </c>
      <c r="L89" s="19"/>
      <c r="M89" s="19" t="s">
        <v>264</v>
      </c>
      <c r="N89" s="19"/>
      <c r="O89" s="19"/>
    </row>
    <row r="90" spans="1:15" s="160" customFormat="1">
      <c r="A90" s="207"/>
      <c r="B90" s="158"/>
      <c r="C90" s="158">
        <v>1127</v>
      </c>
      <c r="D90" s="158" t="s">
        <v>673</v>
      </c>
      <c r="E90" s="158" t="s">
        <v>674</v>
      </c>
      <c r="F90" s="158" t="s">
        <v>675</v>
      </c>
      <c r="G90" s="158"/>
      <c r="H90" s="158"/>
      <c r="I90" s="158"/>
      <c r="J90" s="158"/>
      <c r="K90" s="158" t="s">
        <v>264</v>
      </c>
      <c r="L90" s="158"/>
      <c r="M90" s="158" t="s">
        <v>264</v>
      </c>
      <c r="N90" s="158"/>
      <c r="O90" s="158"/>
    </row>
    <row r="91" spans="1:15">
      <c r="A91" s="174"/>
      <c r="B91" s="161">
        <v>4</v>
      </c>
      <c r="C91" s="19" t="s">
        <v>676</v>
      </c>
      <c r="D91" s="19" t="s">
        <v>704</v>
      </c>
      <c r="E91" s="19" t="s">
        <v>681</v>
      </c>
      <c r="F91" s="19"/>
      <c r="G91" s="19"/>
      <c r="H91" s="19"/>
      <c r="I91" s="19"/>
      <c r="J91" s="19"/>
      <c r="K91" s="19" t="s">
        <v>264</v>
      </c>
      <c r="L91" s="19"/>
      <c r="M91" s="19"/>
      <c r="N91" s="19"/>
      <c r="O91" s="19"/>
    </row>
    <row r="92" spans="1:15">
      <c r="A92" s="174"/>
      <c r="B92" s="161"/>
      <c r="C92" s="19">
        <v>1126</v>
      </c>
      <c r="D92" s="19" t="s">
        <v>677</v>
      </c>
      <c r="E92" s="19"/>
      <c r="F92" s="19" t="s">
        <v>678</v>
      </c>
      <c r="G92" s="19" t="s">
        <v>264</v>
      </c>
      <c r="H92" s="19"/>
      <c r="I92" s="19"/>
      <c r="J92" s="19"/>
      <c r="K92" s="19" t="s">
        <v>264</v>
      </c>
      <c r="L92" s="19"/>
      <c r="M92" s="19"/>
      <c r="N92" s="19"/>
      <c r="O92" s="19"/>
    </row>
    <row r="93" spans="1:15">
      <c r="A93" s="174"/>
      <c r="B93" s="161"/>
      <c r="C93" s="19">
        <v>1128</v>
      </c>
      <c r="D93" s="19" t="s">
        <v>679</v>
      </c>
      <c r="E93" s="19" t="s">
        <v>680</v>
      </c>
      <c r="F93" s="19"/>
      <c r="G93" s="19" t="s">
        <v>264</v>
      </c>
      <c r="H93" s="19"/>
      <c r="I93" s="19"/>
      <c r="J93" s="19"/>
      <c r="K93" s="19" t="s">
        <v>264</v>
      </c>
      <c r="L93" s="19"/>
      <c r="M93" s="19"/>
      <c r="N93" s="19"/>
      <c r="O93" s="19"/>
    </row>
    <row r="94" spans="1:15">
      <c r="A94" s="174"/>
      <c r="B94" s="161">
        <v>2</v>
      </c>
      <c r="C94" s="19">
        <v>1202</v>
      </c>
      <c r="D94" s="19" t="s">
        <v>584</v>
      </c>
      <c r="E94" s="19"/>
      <c r="F94" s="19"/>
      <c r="G94" s="19"/>
      <c r="H94" s="19" t="s">
        <v>264</v>
      </c>
      <c r="I94" s="19"/>
      <c r="J94" s="19"/>
      <c r="K94" s="19" t="s">
        <v>264</v>
      </c>
      <c r="L94" s="19"/>
      <c r="M94" s="19"/>
      <c r="N94" s="19"/>
      <c r="O94" s="19"/>
    </row>
    <row r="95" spans="1:15">
      <c r="A95" s="174"/>
      <c r="B95" s="161"/>
      <c r="C95" s="19">
        <v>1204</v>
      </c>
      <c r="D95" s="19" t="s">
        <v>647</v>
      </c>
      <c r="E95" s="19" t="s">
        <v>682</v>
      </c>
      <c r="F95" s="19"/>
      <c r="G95" s="19"/>
      <c r="H95" s="19" t="s">
        <v>264</v>
      </c>
      <c r="I95" s="19"/>
      <c r="J95" s="19"/>
      <c r="K95" s="19" t="s">
        <v>264</v>
      </c>
      <c r="L95" s="19"/>
      <c r="M95" s="19"/>
      <c r="N95" s="19"/>
      <c r="O95" s="19"/>
    </row>
    <row r="96" spans="1:15" s="160" customFormat="1">
      <c r="A96" s="207"/>
      <c r="B96" s="158"/>
      <c r="C96" s="158">
        <v>1207</v>
      </c>
      <c r="D96" s="158" t="s">
        <v>592</v>
      </c>
      <c r="E96" s="158" t="s">
        <v>674</v>
      </c>
      <c r="F96" s="158"/>
      <c r="G96" s="158"/>
      <c r="H96" s="158" t="s">
        <v>264</v>
      </c>
      <c r="I96" s="158"/>
      <c r="J96" s="158"/>
      <c r="K96" s="158" t="s">
        <v>264</v>
      </c>
      <c r="L96" s="158"/>
      <c r="M96" s="158"/>
      <c r="N96" s="158"/>
      <c r="O96" s="158"/>
    </row>
    <row r="97" spans="1:15">
      <c r="A97" s="177" t="s">
        <v>486</v>
      </c>
      <c r="B97" s="165">
        <v>1</v>
      </c>
      <c r="C97" s="19">
        <v>635</v>
      </c>
      <c r="D97" s="19" t="s">
        <v>629</v>
      </c>
      <c r="E97" s="19"/>
      <c r="F97" s="19" t="s">
        <v>607</v>
      </c>
      <c r="G97" s="19"/>
      <c r="H97" s="19" t="s">
        <v>264</v>
      </c>
      <c r="I97" s="19"/>
      <c r="J97" s="19"/>
      <c r="K97" s="19"/>
      <c r="L97" s="19"/>
      <c r="M97" s="19" t="s">
        <v>264</v>
      </c>
      <c r="N97" s="19"/>
      <c r="O97" s="19"/>
    </row>
    <row r="98" spans="1:15">
      <c r="A98" s="177"/>
      <c r="B98" s="165"/>
      <c r="C98" s="19">
        <v>650</v>
      </c>
      <c r="D98" s="19" t="s">
        <v>683</v>
      </c>
      <c r="E98" s="19"/>
      <c r="F98" s="19" t="s">
        <v>684</v>
      </c>
      <c r="G98" s="19"/>
      <c r="H98" s="19" t="s">
        <v>264</v>
      </c>
      <c r="I98" s="19"/>
      <c r="J98" s="19"/>
      <c r="K98" s="19" t="s">
        <v>264</v>
      </c>
      <c r="L98" s="19"/>
      <c r="M98" s="19"/>
      <c r="N98" s="19" t="s">
        <v>264</v>
      </c>
      <c r="O98" s="19"/>
    </row>
    <row r="99" spans="1:15" s="160" customFormat="1">
      <c r="A99" s="206"/>
      <c r="B99" s="205"/>
      <c r="C99" s="158">
        <v>655</v>
      </c>
      <c r="D99" s="158" t="s">
        <v>647</v>
      </c>
      <c r="E99" s="158" t="s">
        <v>685</v>
      </c>
      <c r="F99" s="158" t="s">
        <v>609</v>
      </c>
      <c r="G99" s="158"/>
      <c r="H99" s="158" t="s">
        <v>264</v>
      </c>
      <c r="I99" s="158"/>
      <c r="J99" s="158"/>
      <c r="K99" s="158" t="s">
        <v>264</v>
      </c>
      <c r="L99" s="158"/>
      <c r="M99" s="158"/>
      <c r="N99" s="158" t="s">
        <v>264</v>
      </c>
      <c r="O99" s="158"/>
    </row>
    <row r="100" spans="1:15">
      <c r="A100" s="177"/>
      <c r="B100" s="165"/>
      <c r="C100" s="19">
        <v>705</v>
      </c>
      <c r="D100" s="19" t="s">
        <v>683</v>
      </c>
      <c r="E100" s="19"/>
      <c r="F100" s="19" t="s">
        <v>686</v>
      </c>
      <c r="G100" s="19"/>
      <c r="H100" s="19" t="s">
        <v>264</v>
      </c>
      <c r="I100" s="19"/>
      <c r="J100" s="19"/>
      <c r="K100" s="19" t="s">
        <v>264</v>
      </c>
      <c r="L100" s="19"/>
      <c r="M100" s="19" t="s">
        <v>264</v>
      </c>
      <c r="N100" s="19"/>
      <c r="O100" s="19"/>
    </row>
    <row r="101" spans="1:15">
      <c r="A101" s="177"/>
      <c r="B101" s="165"/>
      <c r="C101" s="19">
        <v>710</v>
      </c>
      <c r="D101" s="19" t="s">
        <v>687</v>
      </c>
      <c r="E101" s="19"/>
      <c r="F101" s="19" t="s">
        <v>688</v>
      </c>
      <c r="G101" s="19"/>
      <c r="H101" s="19" t="s">
        <v>264</v>
      </c>
      <c r="I101" s="19"/>
      <c r="J101" s="19"/>
      <c r="K101" s="19" t="s">
        <v>264</v>
      </c>
      <c r="L101" s="19"/>
      <c r="M101" s="19"/>
      <c r="N101" s="19" t="s">
        <v>264</v>
      </c>
      <c r="O101" s="19"/>
    </row>
    <row r="102" spans="1:15" s="160" customFormat="1">
      <c r="A102" s="206"/>
      <c r="B102" s="205"/>
      <c r="C102" s="158">
        <v>715</v>
      </c>
      <c r="D102" s="158" t="s">
        <v>647</v>
      </c>
      <c r="E102" s="158" t="s">
        <v>689</v>
      </c>
      <c r="F102" s="158" t="s">
        <v>609</v>
      </c>
      <c r="G102" s="158" t="s">
        <v>264</v>
      </c>
      <c r="H102" s="158"/>
      <c r="I102" s="158"/>
      <c r="J102" s="158"/>
      <c r="K102" s="158" t="s">
        <v>264</v>
      </c>
      <c r="L102" s="158"/>
      <c r="M102" s="158"/>
      <c r="N102" s="158" t="s">
        <v>264</v>
      </c>
      <c r="O102" s="158"/>
    </row>
    <row r="103" spans="1:15">
      <c r="A103" s="177"/>
      <c r="B103" s="165"/>
      <c r="C103" s="19">
        <v>715</v>
      </c>
      <c r="D103" s="19" t="s">
        <v>690</v>
      </c>
      <c r="E103" s="19"/>
      <c r="F103" s="19"/>
      <c r="G103" s="19" t="s">
        <v>264</v>
      </c>
      <c r="H103" s="19"/>
      <c r="I103" s="19"/>
      <c r="J103" s="19"/>
      <c r="K103" s="19" t="s">
        <v>264</v>
      </c>
      <c r="L103" s="19"/>
      <c r="M103" s="19"/>
      <c r="N103" s="19"/>
      <c r="O103" s="19"/>
    </row>
    <row r="104" spans="1:15">
      <c r="A104" s="177"/>
      <c r="B104" s="165"/>
      <c r="C104" s="19">
        <v>720</v>
      </c>
      <c r="D104" s="19" t="s">
        <v>692</v>
      </c>
      <c r="E104" s="19" t="s">
        <v>691</v>
      </c>
      <c r="F104" s="19" t="s">
        <v>609</v>
      </c>
      <c r="G104" s="19"/>
      <c r="H104" s="19" t="s">
        <v>264</v>
      </c>
      <c r="I104" s="19"/>
      <c r="J104" s="19"/>
      <c r="K104" s="19" t="s">
        <v>264</v>
      </c>
      <c r="L104" s="19"/>
      <c r="M104" s="19" t="s">
        <v>264</v>
      </c>
      <c r="N104" s="19"/>
      <c r="O104" s="19"/>
    </row>
    <row r="105" spans="1:15">
      <c r="A105" s="177" t="s">
        <v>444</v>
      </c>
      <c r="B105" s="165">
        <v>1</v>
      </c>
      <c r="C105" s="19">
        <v>935</v>
      </c>
      <c r="D105" s="19" t="s">
        <v>596</v>
      </c>
      <c r="E105" s="19"/>
      <c r="F105" s="19" t="s">
        <v>612</v>
      </c>
      <c r="G105" s="19"/>
      <c r="H105" s="19" t="s">
        <v>264</v>
      </c>
      <c r="I105" s="19"/>
      <c r="J105" s="19"/>
      <c r="K105" s="19" t="s">
        <v>264</v>
      </c>
      <c r="L105" s="19"/>
      <c r="M105" s="19"/>
      <c r="N105" s="19"/>
      <c r="O105" s="19"/>
    </row>
    <row r="106" spans="1:15">
      <c r="A106" s="177"/>
      <c r="B106" s="165"/>
      <c r="C106" s="19">
        <v>940</v>
      </c>
      <c r="D106" s="19" t="s">
        <v>683</v>
      </c>
      <c r="E106" s="19"/>
      <c r="F106" s="19" t="s">
        <v>588</v>
      </c>
      <c r="G106" s="19"/>
      <c r="H106" s="19" t="s">
        <v>264</v>
      </c>
      <c r="I106" s="19"/>
      <c r="J106" s="19"/>
      <c r="K106" s="19" t="s">
        <v>264</v>
      </c>
      <c r="L106" s="19"/>
      <c r="M106" s="19"/>
      <c r="N106" s="19"/>
      <c r="O106" s="19"/>
    </row>
    <row r="107" spans="1:15">
      <c r="A107" s="174" t="s">
        <v>480</v>
      </c>
      <c r="B107" s="161">
        <v>-7</v>
      </c>
      <c r="C107" s="19">
        <v>950</v>
      </c>
      <c r="D107" s="19" t="s">
        <v>695</v>
      </c>
      <c r="E107" s="19" t="s">
        <v>694</v>
      </c>
      <c r="F107" s="19" t="s">
        <v>609</v>
      </c>
      <c r="G107" s="19" t="s">
        <v>264</v>
      </c>
      <c r="H107" s="19"/>
      <c r="I107" s="19"/>
      <c r="J107" s="19"/>
      <c r="K107" s="19" t="s">
        <v>264</v>
      </c>
      <c r="L107" s="19"/>
      <c r="M107" s="19" t="s">
        <v>264</v>
      </c>
      <c r="N107" s="19"/>
      <c r="O107" s="19"/>
    </row>
    <row r="108" spans="1:15">
      <c r="A108" s="174"/>
      <c r="B108" s="161"/>
      <c r="C108" s="19">
        <v>959</v>
      </c>
      <c r="D108" s="19" t="s">
        <v>696</v>
      </c>
      <c r="E108" s="19" t="s">
        <v>697</v>
      </c>
      <c r="F108" s="19" t="s">
        <v>698</v>
      </c>
      <c r="G108" s="19" t="s">
        <v>264</v>
      </c>
      <c r="H108" s="19"/>
      <c r="I108" s="19"/>
      <c r="J108" s="19"/>
      <c r="K108" s="19" t="s">
        <v>264</v>
      </c>
      <c r="L108" s="19"/>
      <c r="M108" s="19" t="s">
        <v>264</v>
      </c>
      <c r="N108" s="19"/>
      <c r="O108" s="19"/>
    </row>
    <row r="109" spans="1:15">
      <c r="A109" s="174"/>
      <c r="B109" s="161"/>
      <c r="C109" s="19">
        <v>1007</v>
      </c>
      <c r="D109" s="19" t="s">
        <v>608</v>
      </c>
      <c r="E109" s="19"/>
      <c r="F109" s="19" t="s">
        <v>588</v>
      </c>
      <c r="G109" s="19" t="s">
        <v>264</v>
      </c>
      <c r="H109" s="19"/>
      <c r="I109" s="19"/>
      <c r="J109" s="19"/>
      <c r="K109" s="19" t="s">
        <v>264</v>
      </c>
      <c r="L109" s="19"/>
      <c r="M109" s="19"/>
      <c r="N109" s="19" t="s">
        <v>264</v>
      </c>
      <c r="O109" s="19"/>
    </row>
    <row r="110" spans="1:15">
      <c r="A110" s="174"/>
      <c r="B110" s="161"/>
      <c r="C110" s="19">
        <v>1050</v>
      </c>
      <c r="D110" s="19" t="s">
        <v>696</v>
      </c>
      <c r="E110" s="19"/>
      <c r="F110" s="19" t="s">
        <v>699</v>
      </c>
      <c r="G110" s="19" t="s">
        <v>264</v>
      </c>
      <c r="H110" s="19"/>
      <c r="I110" s="19"/>
      <c r="J110" s="19"/>
      <c r="K110" s="19" t="s">
        <v>264</v>
      </c>
      <c r="L110" s="19"/>
      <c r="M110" s="19" t="s">
        <v>264</v>
      </c>
      <c r="N110" s="19"/>
      <c r="O110" s="19"/>
    </row>
    <row r="111" spans="1:15">
      <c r="A111" s="174"/>
      <c r="B111" s="161"/>
      <c r="C111" s="19">
        <v>1053</v>
      </c>
      <c r="D111" s="19" t="s">
        <v>696</v>
      </c>
      <c r="E111" s="19" t="s">
        <v>700</v>
      </c>
      <c r="F111" s="19" t="s">
        <v>701</v>
      </c>
      <c r="G111" s="19" t="s">
        <v>264</v>
      </c>
      <c r="H111" s="19"/>
      <c r="I111" s="19"/>
      <c r="J111" s="19"/>
      <c r="K111" s="19" t="s">
        <v>264</v>
      </c>
      <c r="L111" s="19"/>
      <c r="M111" s="19" t="s">
        <v>264</v>
      </c>
      <c r="N111" s="19"/>
      <c r="O111" s="19"/>
    </row>
    <row r="112" spans="1:15">
      <c r="A112" s="174"/>
      <c r="B112" s="161"/>
      <c r="C112" s="19">
        <v>1133</v>
      </c>
      <c r="D112" s="19" t="s">
        <v>652</v>
      </c>
      <c r="E112" s="19"/>
      <c r="F112" s="19" t="s">
        <v>593</v>
      </c>
      <c r="G112" s="19"/>
      <c r="H112" s="19"/>
      <c r="I112" s="19" t="s">
        <v>264</v>
      </c>
      <c r="J112" s="19"/>
      <c r="K112" s="19" t="s">
        <v>264</v>
      </c>
      <c r="L112" s="19"/>
      <c r="M112" s="19" t="s">
        <v>264</v>
      </c>
      <c r="N112" s="19"/>
      <c r="O112" s="19"/>
    </row>
    <row r="113" spans="1:15">
      <c r="A113" s="174"/>
      <c r="B113" s="161"/>
      <c r="C113" s="19">
        <v>1142</v>
      </c>
      <c r="D113" s="19" t="s">
        <v>702</v>
      </c>
      <c r="E113" s="19"/>
      <c r="F113" s="19" t="s">
        <v>670</v>
      </c>
      <c r="G113" s="19" t="s">
        <v>264</v>
      </c>
      <c r="H113" s="19"/>
      <c r="I113" s="19"/>
      <c r="J113" s="19"/>
      <c r="K113" s="19" t="s">
        <v>264</v>
      </c>
      <c r="L113" s="19"/>
      <c r="M113" s="19"/>
      <c r="N113" s="19"/>
      <c r="O113" s="19"/>
    </row>
    <row r="114" spans="1:15" ht="14" customHeight="1">
      <c r="A114" s="19"/>
      <c r="B114" s="19"/>
      <c r="C114" s="19">
        <v>1142</v>
      </c>
      <c r="D114" s="19" t="s">
        <v>685</v>
      </c>
      <c r="E114" s="19"/>
      <c r="F114" s="19" t="s">
        <v>609</v>
      </c>
      <c r="G114" s="19"/>
      <c r="H114" s="19"/>
      <c r="I114" s="19"/>
      <c r="J114" s="19"/>
      <c r="K114" s="19"/>
      <c r="L114" s="19"/>
      <c r="M114" s="19"/>
      <c r="N114" s="19"/>
      <c r="O114" s="19"/>
    </row>
  </sheetData>
  <phoneticPr fontId="9" type="noConversion"/>
  <pageMargins left="0.75" right="0.75" top="1" bottom="1" header="0.5" footer="0.5"/>
  <pageSetup orientation="landscape" horizontalDpi="4294967292" verticalDpi="4294967292"/>
  <headerFooter>
    <oddHeader>&amp;C&amp;"Calibri,Regular"&amp;K000000Day in the Life of the Hudson River_x000D_10/4/12 - Shipping/Boats</oddHeader>
    <oddFooter>&amp;R&amp;"Calibri,Regular"&amp;K000000&amp;P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Fish &amp; Macros</vt:lpstr>
      <vt:lpstr>Student Salinity</vt:lpstr>
      <vt:lpstr>Standardized Salinity</vt:lpstr>
      <vt:lpstr>Almanac Fish</vt:lpstr>
      <vt:lpstr>Chemistry</vt:lpstr>
      <vt:lpstr>Physical</vt:lpstr>
      <vt:lpstr>Tides</vt:lpstr>
      <vt:lpstr>Currents</vt:lpstr>
      <vt:lpstr>Shipping</vt:lpstr>
      <vt:lpstr>Other Observation</vt:lpstr>
      <vt:lpstr>Chlorophyll a</vt:lpstr>
      <vt:lpstr>Fishing Sites Only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 Turrin</dc:creator>
  <cp:lastModifiedBy>Margie Turrin</cp:lastModifiedBy>
  <cp:lastPrinted>2013-08-20T22:27:27Z</cp:lastPrinted>
  <dcterms:created xsi:type="dcterms:W3CDTF">2012-10-14T18:42:46Z</dcterms:created>
  <dcterms:modified xsi:type="dcterms:W3CDTF">2013-08-23T03:30:15Z</dcterms:modified>
</cp:coreProperties>
</file>